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b0016b419dae39/Family Room/Aditya/Hazen Boosters Board Members/Membership/"/>
    </mc:Choice>
  </mc:AlternateContent>
  <xr:revisionPtr revIDLastSave="66" documentId="8_{ECAE232D-18CB-4C4D-9FBC-60C957939BFF}" xr6:coauthVersionLast="47" xr6:coauthVersionMax="47" xr10:uidLastSave="{B20D622E-57F9-4D77-99A4-31377400276D}"/>
  <bookViews>
    <workbookView xWindow="-28920" yWindow="195" windowWidth="29040" windowHeight="15720" xr2:uid="{00000000-000D-0000-FFFF-FFFF00000000}"/>
  </bookViews>
  <sheets>
    <sheet name="Counts by Sports-Activity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9" l="1"/>
  <c r="J40" i="9"/>
  <c r="J39" i="9"/>
  <c r="J38" i="9"/>
  <c r="J37" i="9"/>
  <c r="C33" i="9"/>
  <c r="D3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" i="9"/>
  <c r="J42" i="9" l="1"/>
  <c r="D16" i="9"/>
  <c r="D20" i="9"/>
  <c r="D34" i="9" l="1"/>
  <c r="D31" i="9" l="1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7" i="9"/>
  <c r="D18" i="9"/>
  <c r="D19" i="9"/>
  <c r="D21" i="9"/>
  <c r="D22" i="9"/>
  <c r="D23" i="9"/>
  <c r="D24" i="9"/>
  <c r="D25" i="9"/>
  <c r="D26" i="9"/>
  <c r="D27" i="9"/>
  <c r="D28" i="9"/>
  <c r="D29" i="9"/>
  <c r="D30" i="9"/>
  <c r="D33" i="9" l="1"/>
  <c r="D2" i="9" l="1"/>
</calcChain>
</file>

<file path=xl/sharedStrings.xml><?xml version="1.0" encoding="utf-8"?>
<sst xmlns="http://schemas.openxmlformats.org/spreadsheetml/2006/main" count="121" uniqueCount="89">
  <si>
    <t>Choir</t>
  </si>
  <si>
    <t>Volleyball</t>
  </si>
  <si>
    <t>Band</t>
  </si>
  <si>
    <t>Cheer</t>
  </si>
  <si>
    <t>Football</t>
  </si>
  <si>
    <t>Drill</t>
  </si>
  <si>
    <t>Cross Country</t>
  </si>
  <si>
    <t>Orchestra</t>
  </si>
  <si>
    <t>Sports/Activity</t>
  </si>
  <si>
    <t>Total</t>
  </si>
  <si>
    <t>Baseball</t>
  </si>
  <si>
    <t>Basketball, Boys</t>
  </si>
  <si>
    <t>Basketball, Girls</t>
  </si>
  <si>
    <t>Gymnastics</t>
  </si>
  <si>
    <t>Soccer, Boys</t>
  </si>
  <si>
    <t>Soccer, Girls</t>
  </si>
  <si>
    <t>Softball – Fastpitch</t>
  </si>
  <si>
    <t>Swim, Boys</t>
  </si>
  <si>
    <t>Swim, Girls</t>
  </si>
  <si>
    <t>Track and Field</t>
  </si>
  <si>
    <t>Wresting</t>
  </si>
  <si>
    <t>Key Club</t>
  </si>
  <si>
    <t>HOSA</t>
  </si>
  <si>
    <t>Senior Grad 2023</t>
  </si>
  <si>
    <t>SportsEngine URL (real-time updates)</t>
  </si>
  <si>
    <t>TOTAL UNIQUE MEMBERS:</t>
  </si>
  <si>
    <t>Legend</t>
  </si>
  <si>
    <t>&gt; 30%</t>
  </si>
  <si>
    <t>20% - 30%</t>
  </si>
  <si>
    <t>&lt; 20%</t>
  </si>
  <si>
    <t>Participation</t>
  </si>
  <si>
    <t>ASK Teacher</t>
  </si>
  <si>
    <t>Basic Membership</t>
  </si>
  <si>
    <t>Silver Membership</t>
  </si>
  <si>
    <t>Gold Membership</t>
  </si>
  <si>
    <t>Corporate Membership</t>
  </si>
  <si>
    <t>Coach/Staff Membership</t>
  </si>
  <si>
    <t>Season</t>
  </si>
  <si>
    <t>S</t>
  </si>
  <si>
    <t>F</t>
  </si>
  <si>
    <t>A</t>
  </si>
  <si>
    <t>W</t>
  </si>
  <si>
    <t>F/S</t>
  </si>
  <si>
    <t>Bowling</t>
  </si>
  <si>
    <t>Equestrian</t>
  </si>
  <si>
    <t>New</t>
  </si>
  <si>
    <t>https://hazenboosters.sportngin.com/survey_report/show/940337</t>
  </si>
  <si>
    <t>https://hazenboosters.sportngin.com/survey_report/show/940336</t>
  </si>
  <si>
    <t>SportsEngine sign-ups</t>
  </si>
  <si>
    <t>Senior Grad 2024</t>
  </si>
  <si>
    <t>Sponsorships</t>
  </si>
  <si>
    <t>Volunteers</t>
  </si>
  <si>
    <t>https://hazenboosters.sportngin.com/survey_report/show/1465728</t>
  </si>
  <si>
    <t xml:space="preserve">https://hazenboosters.sportngin.com/survey_report/show/847389 </t>
  </si>
  <si>
    <t xml:space="preserve">https://hazenboosters.sportngin.com/survey_report/show/847390 </t>
  </si>
  <si>
    <t xml:space="preserve">https://hazenboosters.sportngin.com/survey_report/show/847391 </t>
  </si>
  <si>
    <t xml:space="preserve">https://hazenboosters.sportngin.com/survey_report/show/847394 </t>
  </si>
  <si>
    <t xml:space="preserve">https://hazenboosters.sportngin.com/survey_report/show/847387 </t>
  </si>
  <si>
    <t xml:space="preserve">https://hazenboosters.sportngin.com/survey_report/show/847399 </t>
  </si>
  <si>
    <t xml:space="preserve">https://hazenboosters.sportngin.com/survey_report/show/847400 </t>
  </si>
  <si>
    <t xml:space="preserve">https://hazenboosters.sportngin.com/survey_report/show/847412 </t>
  </si>
  <si>
    <t xml:space="preserve">https://hazenboosters.sportngin.com/survey_report/show/847411 </t>
  </si>
  <si>
    <t xml:space="preserve">https://hazenboosters.sportngin.com/survey_report/show/847398 </t>
  </si>
  <si>
    <t xml:space="preserve">https://hazenboosters.sportngin.com/survey_report/show/847414 </t>
  </si>
  <si>
    <t xml:space="preserve">https://hazenboosters.sportngin.com/survey_report/show/847415 </t>
  </si>
  <si>
    <t xml:space="preserve">https://hazenboosters.sportngin.com/survey_report/show/847416 </t>
  </si>
  <si>
    <t xml:space="preserve">https://hazenboosters.sportngin.com/survey_report/show/847417 </t>
  </si>
  <si>
    <t xml:space="preserve">https://hazenboosters.sportngin.com/survey_report/show/847418 </t>
  </si>
  <si>
    <t xml:space="preserve">https://hazenboosters.sportngin.com/survey_report/show/847419 </t>
  </si>
  <si>
    <t xml:space="preserve">https://hazenboosters.sportngin.com/survey_report/show/847392 </t>
  </si>
  <si>
    <t xml:space="preserve">https://hazenboosters.sportngin.com/survey_report/show/847395 </t>
  </si>
  <si>
    <t xml:space="preserve">https://hazenboosters.sportngin.com/survey_report/show/847402 </t>
  </si>
  <si>
    <t xml:space="preserve">https://hazenboosters.sportngin.com/survey_report/show/847401 </t>
  </si>
  <si>
    <t xml:space="preserve">https://hazenboosters.sportngin.com/survey_report/show/847386 </t>
  </si>
  <si>
    <t xml:space="preserve">https://hazenboosters.sportngin.com/survey_report/show/847393 </t>
  </si>
  <si>
    <t>https://hazenboosters.sportngin.com/survey_report/show/847403</t>
  </si>
  <si>
    <t xml:space="preserve">https://hazenboosters.sportngin.com/survey_report/show/847409 </t>
  </si>
  <si>
    <t xml:space="preserve">https://hazenboosters.sportngin.com/survey_report/show/847410 </t>
  </si>
  <si>
    <t>Robotics</t>
  </si>
  <si>
    <t>https://hazenboosters.sportngin.com/survey_report/show/1510194</t>
  </si>
  <si>
    <t>Tennis,  Girls</t>
  </si>
  <si>
    <t>Tennis, Boys</t>
  </si>
  <si>
    <t>Change Apr</t>
  </si>
  <si>
    <t>Change Mar</t>
  </si>
  <si>
    <t xml:space="preserve">Golf </t>
  </si>
  <si>
    <t>Senior Grad 2025</t>
  </si>
  <si>
    <t>Student Counts as per Office (validate with Vicki)</t>
  </si>
  <si>
    <t>Senior Grad 2026</t>
  </si>
  <si>
    <t>Team Parent (to be updated)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</si>
</sst>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16" fillId="34" borderId="13" xfId="0" applyFont="1" applyFill="1" applyBorder="1" applyAlignment="1">
      <alignment vertical="center" wrapText="1"/>
    </xf>
    <xf numFmtId="0" fontId="1" fillId="34" borderId="14" xfId="0" applyFont="1" applyFill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9" fillId="0" borderId="0" xfId="42"/>
    <xf numFmtId="0" fontId="0" fillId="34" borderId="15" xfId="0" applyFill="1" applyBorder="1" applyAlignment="1">
      <alignment vertical="center" wrapText="1"/>
    </xf>
    <xf numFmtId="0" fontId="0" fillId="35" borderId="0" xfId="0" applyFill="1"/>
    <xf numFmtId="0" fontId="0" fillId="36" borderId="0" xfId="0" applyFill="1"/>
    <xf numFmtId="0" fontId="0" fillId="37" borderId="0" xfId="0" applyFill="1"/>
    <xf numFmtId="0" fontId="20" fillId="38" borderId="0" xfId="0" applyFont="1" applyFill="1"/>
    <xf numFmtId="0" fontId="16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16" fillId="34" borderId="14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38" borderId="13" xfId="0" applyFont="1" applyFill="1" applyBorder="1" applyAlignment="1">
      <alignment vertical="center" wrapText="1"/>
    </xf>
    <xf numFmtId="0" fontId="16" fillId="38" borderId="14" xfId="0" applyFont="1" applyFill="1" applyBorder="1" applyAlignment="1">
      <alignment vertical="center" wrapText="1"/>
    </xf>
    <xf numFmtId="0" fontId="21" fillId="34" borderId="16" xfId="0" applyFont="1" applyFill="1" applyBorder="1" applyAlignment="1">
      <alignment vertical="center" wrapText="1"/>
    </xf>
    <xf numFmtId="0" fontId="22" fillId="0" borderId="0" xfId="0" applyFont="1"/>
    <xf numFmtId="0" fontId="22" fillId="34" borderId="15" xfId="0" applyFont="1" applyFill="1" applyBorder="1" applyAlignment="1">
      <alignment vertical="center" wrapText="1"/>
    </xf>
    <xf numFmtId="0" fontId="17" fillId="0" borderId="0" xfId="0" applyFont="1"/>
    <xf numFmtId="0" fontId="16" fillId="0" borderId="0" xfId="0" applyFont="1" applyAlignment="1">
      <alignment vertical="center" wrapText="1"/>
    </xf>
    <xf numFmtId="0" fontId="1" fillId="34" borderId="15" xfId="0" applyFont="1" applyFill="1" applyBorder="1" applyAlignment="1">
      <alignment vertical="center" wrapText="1"/>
    </xf>
    <xf numFmtId="0" fontId="16" fillId="44" borderId="13" xfId="0" applyFont="1" applyFill="1" applyBorder="1" applyAlignment="1">
      <alignment vertical="center" wrapText="1"/>
    </xf>
    <xf numFmtId="0" fontId="16" fillId="44" borderId="14" xfId="0" applyFont="1" applyFill="1" applyBorder="1" applyAlignment="1">
      <alignment vertical="center" wrapText="1"/>
    </xf>
    <xf numFmtId="0" fontId="16" fillId="45" borderId="13" xfId="0" applyFont="1" applyFill="1" applyBorder="1" applyAlignment="1">
      <alignment vertical="center" wrapText="1"/>
    </xf>
    <xf numFmtId="0" fontId="16" fillId="45" borderId="14" xfId="0" applyFont="1" applyFill="1" applyBorder="1" applyAlignment="1">
      <alignment vertical="center" wrapText="1"/>
    </xf>
    <xf numFmtId="0" fontId="0" fillId="46" borderId="0" xfId="0" applyFill="1"/>
    <xf numFmtId="1" fontId="0" fillId="46" borderId="0" xfId="0" applyNumberFormat="1" applyFill="1"/>
    <xf numFmtId="1" fontId="18" fillId="33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0" fillId="41" borderId="0" xfId="0" applyNumberFormat="1" applyFill="1"/>
    <xf numFmtId="1" fontId="0" fillId="40" borderId="0" xfId="0" applyNumberFormat="1" applyFill="1"/>
    <xf numFmtId="1" fontId="0" fillId="39" borderId="0" xfId="0" applyNumberFormat="1" applyFill="1"/>
    <xf numFmtId="1" fontId="0" fillId="42" borderId="0" xfId="0" applyNumberFormat="1" applyFill="1"/>
    <xf numFmtId="0" fontId="23" fillId="0" borderId="0" xfId="0" applyFont="1"/>
    <xf numFmtId="0" fontId="23" fillId="37" borderId="0" xfId="0" applyFont="1" applyFill="1"/>
    <xf numFmtId="0" fontId="24" fillId="0" borderId="13" xfId="0" applyFont="1" applyBorder="1" applyAlignment="1">
      <alignment vertical="center" wrapText="1"/>
    </xf>
    <xf numFmtId="0" fontId="24" fillId="45" borderId="13" xfId="0" applyFont="1" applyFill="1" applyBorder="1" applyAlignment="1">
      <alignment vertical="center" wrapText="1"/>
    </xf>
    <xf numFmtId="0" fontId="6" fillId="2" borderId="0" xfId="6"/>
    <xf numFmtId="0" fontId="7" fillId="3" borderId="0" xfId="7"/>
    <xf numFmtId="0" fontId="7" fillId="3" borderId="14" xfId="7" applyBorder="1" applyAlignment="1">
      <alignment vertical="center" wrapText="1"/>
    </xf>
    <xf numFmtId="0" fontId="24" fillId="37" borderId="0" xfId="0" applyFont="1" applyFill="1" applyAlignment="1">
      <alignment horizontal="center" vertical="center" wrapText="1"/>
    </xf>
    <xf numFmtId="0" fontId="13" fillId="43" borderId="0" xfId="0" applyFont="1" applyFill="1"/>
    <xf numFmtId="0" fontId="24" fillId="38" borderId="13" xfId="0" applyFont="1" applyFill="1" applyBorder="1" applyAlignment="1">
      <alignment vertical="center" wrapText="1"/>
    </xf>
    <xf numFmtId="0" fontId="24" fillId="44" borderId="13" xfId="0" applyFont="1" applyFill="1" applyBorder="1" applyAlignment="1">
      <alignment vertical="center" wrapText="1"/>
    </xf>
    <xf numFmtId="0" fontId="24" fillId="44" borderId="14" xfId="0" applyFont="1" applyFill="1" applyBorder="1" applyAlignment="1">
      <alignment vertical="center" wrapText="1"/>
    </xf>
    <xf numFmtId="0" fontId="7" fillId="3" borderId="15" xfId="7" applyBorder="1" applyAlignment="1">
      <alignment vertical="center" wrapText="1"/>
    </xf>
    <xf numFmtId="0" fontId="6" fillId="2" borderId="14" xfId="6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C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zenboosters.org/survey_report/show/847400" TargetMode="External"/><Relationship Id="rId13" Type="http://schemas.openxmlformats.org/officeDocument/2006/relationships/hyperlink" Target="https://www.hazenboosters.org/survey_report/show/847415" TargetMode="External"/><Relationship Id="rId18" Type="http://schemas.openxmlformats.org/officeDocument/2006/relationships/hyperlink" Target="https://www.hazenboosters.org/survey_report/show/847392" TargetMode="External"/><Relationship Id="rId26" Type="http://schemas.openxmlformats.org/officeDocument/2006/relationships/hyperlink" Target="https://hazenboosters.sportngin.com/survey_report/show/940336" TargetMode="External"/><Relationship Id="rId3" Type="http://schemas.openxmlformats.org/officeDocument/2006/relationships/hyperlink" Target="https://www.hazenboosters.org/survey_report/show/847390" TargetMode="External"/><Relationship Id="rId21" Type="http://schemas.openxmlformats.org/officeDocument/2006/relationships/hyperlink" Target="https://www.hazenboosters.org/survey_report/show/847401" TargetMode="External"/><Relationship Id="rId7" Type="http://schemas.openxmlformats.org/officeDocument/2006/relationships/hyperlink" Target="https://www.hazenboosters.org/survey_report/show/847399" TargetMode="External"/><Relationship Id="rId12" Type="http://schemas.openxmlformats.org/officeDocument/2006/relationships/hyperlink" Target="https://www.hazenboosters.org/survey_report/show/847414" TargetMode="External"/><Relationship Id="rId17" Type="http://schemas.openxmlformats.org/officeDocument/2006/relationships/hyperlink" Target="https://www.hazenboosters.org/survey_report/show/847419" TargetMode="External"/><Relationship Id="rId25" Type="http://schemas.openxmlformats.org/officeDocument/2006/relationships/hyperlink" Target="https://www.hazenboosters.org/survey_report/show/847410" TargetMode="External"/><Relationship Id="rId2" Type="http://schemas.openxmlformats.org/officeDocument/2006/relationships/hyperlink" Target="https://hazenboosters.sportngin.com/survey_report/show/847389" TargetMode="External"/><Relationship Id="rId16" Type="http://schemas.openxmlformats.org/officeDocument/2006/relationships/hyperlink" Target="https://www.hazenboosters.org/survey_report/show/847418" TargetMode="External"/><Relationship Id="rId20" Type="http://schemas.openxmlformats.org/officeDocument/2006/relationships/hyperlink" Target="https://www.hazenboosters.org/survey_report/show/847402" TargetMode="External"/><Relationship Id="rId1" Type="http://schemas.openxmlformats.org/officeDocument/2006/relationships/hyperlink" Target="https://www.hazenboosters.org/survey_report/show/847403" TargetMode="External"/><Relationship Id="rId6" Type="http://schemas.openxmlformats.org/officeDocument/2006/relationships/hyperlink" Target="https://www.hazenboosters.org/survey_report/show/847387" TargetMode="External"/><Relationship Id="rId11" Type="http://schemas.openxmlformats.org/officeDocument/2006/relationships/hyperlink" Target="https://www.hazenboosters.org/survey_report/show/847398" TargetMode="External"/><Relationship Id="rId24" Type="http://schemas.openxmlformats.org/officeDocument/2006/relationships/hyperlink" Target="https://www.hazenboosters.org/survey_report/show/847409" TargetMode="External"/><Relationship Id="rId5" Type="http://schemas.openxmlformats.org/officeDocument/2006/relationships/hyperlink" Target="https://www.hazenboosters.org/survey_report/show/847394" TargetMode="External"/><Relationship Id="rId15" Type="http://schemas.openxmlformats.org/officeDocument/2006/relationships/hyperlink" Target="https://www.hazenboosters.org/survey_report/show/847417" TargetMode="External"/><Relationship Id="rId23" Type="http://schemas.openxmlformats.org/officeDocument/2006/relationships/hyperlink" Target="https://www.hazenboosters.org/survey_report/show/847393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hazenboosters.org/survey_report/show/847411" TargetMode="External"/><Relationship Id="rId19" Type="http://schemas.openxmlformats.org/officeDocument/2006/relationships/hyperlink" Target="https://www.hazenboosters.org/survey_report/show/847395" TargetMode="External"/><Relationship Id="rId4" Type="http://schemas.openxmlformats.org/officeDocument/2006/relationships/hyperlink" Target="https://www.hazenboosters.org/survey_report/show/847391" TargetMode="External"/><Relationship Id="rId9" Type="http://schemas.openxmlformats.org/officeDocument/2006/relationships/hyperlink" Target="https://www.hazenboosters.org/survey_report/show/847412" TargetMode="External"/><Relationship Id="rId14" Type="http://schemas.openxmlformats.org/officeDocument/2006/relationships/hyperlink" Target="https://www.hazenboosters.org/survey_report/show/847416" TargetMode="External"/><Relationship Id="rId22" Type="http://schemas.openxmlformats.org/officeDocument/2006/relationships/hyperlink" Target="https://www.hazenboosters.org/survey_report/show/847386" TargetMode="External"/><Relationship Id="rId27" Type="http://schemas.openxmlformats.org/officeDocument/2006/relationships/hyperlink" Target="https://www.hazenboosters.org/survey_report/show/84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FAEC-39D1-4EA4-96EE-C52961B1FE1E}">
  <sheetPr>
    <pageSetUpPr fitToPage="1"/>
  </sheetPr>
  <dimension ref="A1:J42"/>
  <sheetViews>
    <sheetView tabSelected="1" zoomScale="110" zoomScaleNormal="110" workbookViewId="0">
      <selection activeCell="J42" sqref="J42"/>
    </sheetView>
  </sheetViews>
  <sheetFormatPr defaultRowHeight="15" x14ac:dyDescent="0.25"/>
  <cols>
    <col min="1" max="1" width="18" customWidth="1"/>
    <col min="2" max="2" width="17.42578125" customWidth="1"/>
    <col min="3" max="3" width="19.5703125" customWidth="1"/>
    <col min="4" max="4" width="11.85546875" hidden="1" customWidth="1"/>
    <col min="5" max="5" width="20.140625" customWidth="1"/>
    <col min="6" max="6" width="20.140625" style="37" hidden="1" customWidth="1"/>
    <col min="7" max="7" width="0" hidden="1" customWidth="1"/>
    <col min="8" max="8" width="9.140625" hidden="1" customWidth="1"/>
    <col min="9" max="9" width="15" customWidth="1"/>
    <col min="10" max="10" width="35.5703125" customWidth="1"/>
  </cols>
  <sheetData>
    <row r="1" spans="1:10" ht="45.75" thickBot="1" x14ac:dyDescent="0.3">
      <c r="A1" s="11" t="s">
        <v>8</v>
      </c>
      <c r="B1" s="12" t="s">
        <v>37</v>
      </c>
      <c r="C1" s="12" t="s">
        <v>48</v>
      </c>
      <c r="D1" s="13" t="s">
        <v>9</v>
      </c>
      <c r="E1" s="49" t="s">
        <v>86</v>
      </c>
      <c r="F1" s="36"/>
      <c r="G1" s="14" t="s">
        <v>82</v>
      </c>
      <c r="H1" s="14" t="s">
        <v>83</v>
      </c>
      <c r="I1" s="49" t="s">
        <v>88</v>
      </c>
      <c r="J1" s="14" t="s">
        <v>24</v>
      </c>
    </row>
    <row r="2" spans="1:10" ht="15.75" thickBot="1" x14ac:dyDescent="0.3">
      <c r="A2" s="32" t="s">
        <v>10</v>
      </c>
      <c r="B2" s="33" t="s">
        <v>38</v>
      </c>
      <c r="C2" s="48">
        <v>18</v>
      </c>
      <c r="D2" s="2">
        <f>SUM(C2:C2)</f>
        <v>18</v>
      </c>
      <c r="E2" s="34">
        <v>39</v>
      </c>
      <c r="F2" s="35">
        <f>C2/E2*100</f>
        <v>46.153846153846153</v>
      </c>
      <c r="G2">
        <v>2</v>
      </c>
      <c r="H2">
        <v>-1</v>
      </c>
      <c r="I2" s="42"/>
      <c r="J2" s="4" t="s">
        <v>53</v>
      </c>
    </row>
    <row r="3" spans="1:10" ht="15.75" thickBot="1" x14ac:dyDescent="0.3">
      <c r="A3" s="3" t="s">
        <v>11</v>
      </c>
      <c r="B3" s="20" t="s">
        <v>41</v>
      </c>
      <c r="C3" s="55">
        <v>22</v>
      </c>
      <c r="D3" s="2">
        <f t="shared" ref="D3:D31" si="0">SUM(C3:C3)</f>
        <v>22</v>
      </c>
      <c r="E3" s="34">
        <v>35</v>
      </c>
      <c r="F3" s="35">
        <f>C3/E3*100</f>
        <v>62.857142857142854</v>
      </c>
      <c r="G3">
        <v>0</v>
      </c>
      <c r="H3">
        <v>1</v>
      </c>
      <c r="I3" s="42"/>
      <c r="J3" s="4" t="s">
        <v>54</v>
      </c>
    </row>
    <row r="4" spans="1:10" ht="15.75" thickBot="1" x14ac:dyDescent="0.3">
      <c r="A4" s="3" t="s">
        <v>12</v>
      </c>
      <c r="B4" s="20" t="s">
        <v>41</v>
      </c>
      <c r="C4" s="55">
        <v>11</v>
      </c>
      <c r="D4" s="2">
        <f t="shared" si="0"/>
        <v>11</v>
      </c>
      <c r="E4" s="7">
        <v>34</v>
      </c>
      <c r="F4" s="35">
        <f t="shared" ref="F4:F28" si="1">C4/E4*100</f>
        <v>32.352941176470587</v>
      </c>
      <c r="G4">
        <v>0</v>
      </c>
      <c r="H4">
        <v>-5</v>
      </c>
      <c r="I4" s="42"/>
      <c r="J4" s="4" t="s">
        <v>55</v>
      </c>
    </row>
    <row r="5" spans="1:10" ht="15.75" thickBot="1" x14ac:dyDescent="0.3">
      <c r="A5" s="44" t="s">
        <v>43</v>
      </c>
      <c r="B5" s="20" t="s">
        <v>41</v>
      </c>
      <c r="C5">
        <v>2</v>
      </c>
      <c r="D5" s="2">
        <f t="shared" si="0"/>
        <v>2</v>
      </c>
      <c r="E5" s="7">
        <v>10</v>
      </c>
      <c r="F5" s="35">
        <f t="shared" si="1"/>
        <v>20</v>
      </c>
      <c r="G5">
        <v>0</v>
      </c>
      <c r="H5">
        <v>0</v>
      </c>
      <c r="I5" s="42"/>
      <c r="J5" s="4" t="s">
        <v>47</v>
      </c>
    </row>
    <row r="6" spans="1:10" ht="15.75" thickBot="1" x14ac:dyDescent="0.3">
      <c r="A6" s="30" t="s">
        <v>6</v>
      </c>
      <c r="B6" s="31" t="s">
        <v>39</v>
      </c>
      <c r="C6" s="55">
        <v>24</v>
      </c>
      <c r="D6" s="2">
        <f t="shared" si="0"/>
        <v>24</v>
      </c>
      <c r="E6" s="34">
        <v>32</v>
      </c>
      <c r="F6" s="35">
        <f t="shared" si="1"/>
        <v>75</v>
      </c>
      <c r="G6">
        <v>0</v>
      </c>
      <c r="H6">
        <v>-1</v>
      </c>
      <c r="I6" s="42"/>
      <c r="J6" s="4" t="s">
        <v>56</v>
      </c>
    </row>
    <row r="7" spans="1:10" ht="15.75" thickBot="1" x14ac:dyDescent="0.3">
      <c r="A7" s="3" t="s">
        <v>44</v>
      </c>
      <c r="B7" s="20" t="s">
        <v>40</v>
      </c>
      <c r="C7" s="55">
        <v>10</v>
      </c>
      <c r="D7" s="2">
        <f t="shared" si="0"/>
        <v>10</v>
      </c>
      <c r="E7" s="34">
        <v>11</v>
      </c>
      <c r="F7" s="35">
        <f t="shared" si="1"/>
        <v>90.909090909090907</v>
      </c>
      <c r="G7">
        <v>1</v>
      </c>
      <c r="H7">
        <v>0</v>
      </c>
      <c r="I7" s="42"/>
      <c r="J7" s="4" t="s">
        <v>46</v>
      </c>
    </row>
    <row r="8" spans="1:10" ht="15.75" thickBot="1" x14ac:dyDescent="0.3">
      <c r="A8" s="30" t="s">
        <v>4</v>
      </c>
      <c r="B8" s="53" t="s">
        <v>39</v>
      </c>
      <c r="C8" s="55">
        <v>24</v>
      </c>
      <c r="D8" s="2">
        <f t="shared" si="0"/>
        <v>24</v>
      </c>
      <c r="E8" s="34">
        <v>71</v>
      </c>
      <c r="F8" s="35">
        <f t="shared" si="1"/>
        <v>33.802816901408448</v>
      </c>
      <c r="G8">
        <v>0</v>
      </c>
      <c r="H8">
        <v>1</v>
      </c>
      <c r="I8" s="42"/>
      <c r="J8" s="4" t="s">
        <v>57</v>
      </c>
    </row>
    <row r="9" spans="1:10" ht="15.75" thickBot="1" x14ac:dyDescent="0.3">
      <c r="A9" s="30" t="s">
        <v>84</v>
      </c>
      <c r="B9" s="31" t="s">
        <v>42</v>
      </c>
      <c r="C9" s="55">
        <v>12</v>
      </c>
      <c r="D9" s="2">
        <f t="shared" si="0"/>
        <v>12</v>
      </c>
      <c r="E9" s="34">
        <v>11</v>
      </c>
      <c r="F9" s="35">
        <f t="shared" si="1"/>
        <v>109.09090909090908</v>
      </c>
      <c r="G9">
        <v>0</v>
      </c>
      <c r="H9">
        <v>0</v>
      </c>
      <c r="I9" s="42"/>
      <c r="J9" s="4" t="s">
        <v>58</v>
      </c>
    </row>
    <row r="10" spans="1:10" ht="15.75" thickBot="1" x14ac:dyDescent="0.3">
      <c r="A10" s="32" t="s">
        <v>13</v>
      </c>
      <c r="B10" s="33" t="s">
        <v>41</v>
      </c>
      <c r="C10" s="46">
        <v>6</v>
      </c>
      <c r="D10" s="2">
        <f t="shared" si="0"/>
        <v>6</v>
      </c>
      <c r="E10" s="7">
        <v>23</v>
      </c>
      <c r="F10" s="35">
        <f t="shared" si="1"/>
        <v>26.086956521739129</v>
      </c>
      <c r="G10">
        <v>0</v>
      </c>
      <c r="H10">
        <v>1</v>
      </c>
      <c r="I10" s="42"/>
      <c r="J10" s="4" t="s">
        <v>59</v>
      </c>
    </row>
    <row r="11" spans="1:10" ht="15.75" thickBot="1" x14ac:dyDescent="0.3">
      <c r="A11" s="32" t="s">
        <v>14</v>
      </c>
      <c r="B11" s="33" t="s">
        <v>38</v>
      </c>
      <c r="C11" s="55">
        <v>24</v>
      </c>
      <c r="D11" s="2">
        <f t="shared" si="0"/>
        <v>24</v>
      </c>
      <c r="E11" s="34">
        <v>60</v>
      </c>
      <c r="F11" s="35">
        <f t="shared" si="1"/>
        <v>40</v>
      </c>
      <c r="G11">
        <v>0</v>
      </c>
      <c r="H11">
        <v>-1</v>
      </c>
      <c r="I11" s="42"/>
      <c r="J11" s="4" t="s">
        <v>60</v>
      </c>
    </row>
    <row r="12" spans="1:10" ht="15.75" thickBot="1" x14ac:dyDescent="0.3">
      <c r="A12" s="30" t="s">
        <v>15</v>
      </c>
      <c r="B12" s="31" t="s">
        <v>39</v>
      </c>
      <c r="C12" s="55">
        <v>22</v>
      </c>
      <c r="D12" s="2">
        <f t="shared" si="0"/>
        <v>22</v>
      </c>
      <c r="E12" s="34">
        <v>55</v>
      </c>
      <c r="F12" s="35">
        <f t="shared" si="1"/>
        <v>40</v>
      </c>
      <c r="G12">
        <v>0</v>
      </c>
      <c r="H12">
        <v>2</v>
      </c>
      <c r="I12" s="42"/>
      <c r="J12" s="4" t="s">
        <v>61</v>
      </c>
    </row>
    <row r="13" spans="1:10" ht="15.75" thickBot="1" x14ac:dyDescent="0.3">
      <c r="A13" s="32" t="s">
        <v>16</v>
      </c>
      <c r="B13" s="33" t="s">
        <v>38</v>
      </c>
      <c r="C13" s="46">
        <v>10</v>
      </c>
      <c r="D13" s="2">
        <f t="shared" si="0"/>
        <v>10</v>
      </c>
      <c r="E13" s="34">
        <v>26</v>
      </c>
      <c r="F13" s="35">
        <f t="shared" si="1"/>
        <v>38.461538461538467</v>
      </c>
      <c r="G13">
        <v>1</v>
      </c>
      <c r="H13">
        <v>0</v>
      </c>
      <c r="I13" s="42"/>
      <c r="J13" s="4" t="s">
        <v>62</v>
      </c>
    </row>
    <row r="14" spans="1:10" ht="15.75" thickBot="1" x14ac:dyDescent="0.3">
      <c r="A14" s="32" t="s">
        <v>17</v>
      </c>
      <c r="B14" s="33" t="s">
        <v>41</v>
      </c>
      <c r="C14" s="55">
        <v>21</v>
      </c>
      <c r="D14" s="2">
        <f t="shared" si="0"/>
        <v>21</v>
      </c>
      <c r="E14" s="34">
        <v>42</v>
      </c>
      <c r="F14" s="35">
        <f t="shared" si="1"/>
        <v>50</v>
      </c>
      <c r="G14">
        <v>1</v>
      </c>
      <c r="H14">
        <v>1</v>
      </c>
      <c r="I14" s="42"/>
      <c r="J14" s="4" t="s">
        <v>63</v>
      </c>
    </row>
    <row r="15" spans="1:10" ht="15.75" thickBot="1" x14ac:dyDescent="0.3">
      <c r="A15" s="30" t="s">
        <v>18</v>
      </c>
      <c r="B15" s="31" t="s">
        <v>39</v>
      </c>
      <c r="C15" s="46">
        <v>16</v>
      </c>
      <c r="D15" s="2">
        <f t="shared" si="0"/>
        <v>16</v>
      </c>
      <c r="E15" s="34">
        <v>39</v>
      </c>
      <c r="F15" s="35">
        <f t="shared" si="1"/>
        <v>41.025641025641022</v>
      </c>
      <c r="G15">
        <v>-1</v>
      </c>
      <c r="H15">
        <v>3</v>
      </c>
      <c r="I15" s="42"/>
      <c r="J15" s="4" t="s">
        <v>64</v>
      </c>
    </row>
    <row r="16" spans="1:10" ht="15.75" thickBot="1" x14ac:dyDescent="0.3">
      <c r="A16" s="45" t="s">
        <v>80</v>
      </c>
      <c r="B16" s="33" t="s">
        <v>38</v>
      </c>
      <c r="C16" s="46">
        <v>4</v>
      </c>
      <c r="D16" s="2">
        <f t="shared" ref="D16" si="2">SUM(C16:C16)</f>
        <v>4</v>
      </c>
      <c r="E16" s="8">
        <v>50</v>
      </c>
      <c r="F16" s="35">
        <f t="shared" si="1"/>
        <v>8</v>
      </c>
      <c r="G16">
        <v>0</v>
      </c>
      <c r="H16">
        <v>-1</v>
      </c>
      <c r="I16" s="43"/>
      <c r="J16" s="4" t="s">
        <v>65</v>
      </c>
    </row>
    <row r="17" spans="1:10" ht="15.75" thickBot="1" x14ac:dyDescent="0.3">
      <c r="A17" s="52" t="s">
        <v>81</v>
      </c>
      <c r="B17" s="31" t="s">
        <v>39</v>
      </c>
      <c r="C17" s="48">
        <v>10</v>
      </c>
      <c r="D17" s="2">
        <f t="shared" si="0"/>
        <v>10</v>
      </c>
      <c r="E17" s="34">
        <v>29</v>
      </c>
      <c r="F17" s="35">
        <f t="shared" si="1"/>
        <v>34.482758620689658</v>
      </c>
      <c r="G17">
        <v>1</v>
      </c>
      <c r="H17">
        <v>-1</v>
      </c>
      <c r="I17" s="43"/>
      <c r="J17" s="4" t="s">
        <v>65</v>
      </c>
    </row>
    <row r="18" spans="1:10" ht="15.75" thickBot="1" x14ac:dyDescent="0.3">
      <c r="A18" s="32" t="s">
        <v>19</v>
      </c>
      <c r="B18" s="33" t="s">
        <v>38</v>
      </c>
      <c r="C18" s="55">
        <v>29</v>
      </c>
      <c r="D18" s="2">
        <f t="shared" si="0"/>
        <v>29</v>
      </c>
      <c r="E18" s="7">
        <v>143</v>
      </c>
      <c r="F18" s="35">
        <f t="shared" si="1"/>
        <v>20.27972027972028</v>
      </c>
      <c r="G18">
        <v>1</v>
      </c>
      <c r="H18">
        <v>1</v>
      </c>
      <c r="I18" s="42"/>
      <c r="J18" s="4" t="s">
        <v>66</v>
      </c>
    </row>
    <row r="19" spans="1:10" ht="15.75" thickBot="1" x14ac:dyDescent="0.3">
      <c r="A19" s="30" t="s">
        <v>1</v>
      </c>
      <c r="B19" s="31" t="s">
        <v>39</v>
      </c>
      <c r="C19">
        <v>15</v>
      </c>
      <c r="D19" s="2">
        <f t="shared" si="0"/>
        <v>15</v>
      </c>
      <c r="E19" s="34">
        <v>52</v>
      </c>
      <c r="F19" s="35">
        <f t="shared" si="1"/>
        <v>28.846153846153843</v>
      </c>
      <c r="G19">
        <v>0</v>
      </c>
      <c r="H19">
        <v>1</v>
      </c>
      <c r="I19" s="42"/>
      <c r="J19" s="4" t="s">
        <v>67</v>
      </c>
    </row>
    <row r="20" spans="1:10" ht="15.75" thickBot="1" x14ac:dyDescent="0.3">
      <c r="A20" s="45" t="s">
        <v>78</v>
      </c>
      <c r="B20" s="33" t="s">
        <v>40</v>
      </c>
      <c r="C20" s="55">
        <v>4</v>
      </c>
      <c r="D20" s="2">
        <f t="shared" si="0"/>
        <v>4</v>
      </c>
      <c r="E20" s="10" t="s">
        <v>31</v>
      </c>
      <c r="F20" s="35" t="e">
        <f t="shared" si="1"/>
        <v>#VALUE!</v>
      </c>
      <c r="G20">
        <v>0</v>
      </c>
      <c r="H20">
        <v>1</v>
      </c>
      <c r="I20" s="42"/>
      <c r="J20" s="4" t="s">
        <v>79</v>
      </c>
    </row>
    <row r="21" spans="1:10" ht="15.75" thickBot="1" x14ac:dyDescent="0.3">
      <c r="A21" s="32" t="s">
        <v>20</v>
      </c>
      <c r="B21" s="33" t="s">
        <v>41</v>
      </c>
      <c r="C21" s="55">
        <v>24</v>
      </c>
      <c r="D21" s="2">
        <f t="shared" si="0"/>
        <v>24</v>
      </c>
      <c r="E21" s="8">
        <v>52</v>
      </c>
      <c r="F21" s="35">
        <f t="shared" si="1"/>
        <v>46.153846153846153</v>
      </c>
      <c r="G21">
        <v>0</v>
      </c>
      <c r="H21">
        <v>0</v>
      </c>
      <c r="I21" s="42"/>
      <c r="J21" s="4" t="s">
        <v>68</v>
      </c>
    </row>
    <row r="22" spans="1:10" ht="15.75" thickBot="1" x14ac:dyDescent="0.3">
      <c r="A22" s="22" t="s">
        <v>3</v>
      </c>
      <c r="B22" s="23" t="s">
        <v>40</v>
      </c>
      <c r="C22">
        <v>17</v>
      </c>
      <c r="D22" s="2">
        <f t="shared" si="0"/>
        <v>17</v>
      </c>
      <c r="E22" s="34">
        <v>31</v>
      </c>
      <c r="F22" s="35">
        <f t="shared" si="1"/>
        <v>54.838709677419352</v>
      </c>
      <c r="G22">
        <v>0</v>
      </c>
      <c r="H22">
        <v>1</v>
      </c>
      <c r="I22" s="42"/>
      <c r="J22" s="4" t="s">
        <v>69</v>
      </c>
    </row>
    <row r="23" spans="1:10" ht="15.75" thickBot="1" x14ac:dyDescent="0.3">
      <c r="A23" s="22" t="s">
        <v>5</v>
      </c>
      <c r="B23" s="23" t="s">
        <v>40</v>
      </c>
      <c r="C23">
        <v>18</v>
      </c>
      <c r="D23" s="2">
        <f t="shared" si="0"/>
        <v>18</v>
      </c>
      <c r="E23" s="34">
        <v>23</v>
      </c>
      <c r="F23" s="35">
        <f t="shared" si="1"/>
        <v>78.260869565217391</v>
      </c>
      <c r="G23">
        <v>1</v>
      </c>
      <c r="H23">
        <v>0</v>
      </c>
      <c r="I23" s="42"/>
      <c r="J23" s="4" t="s">
        <v>70</v>
      </c>
    </row>
    <row r="24" spans="1:10" ht="15.75" thickBot="1" x14ac:dyDescent="0.3">
      <c r="A24" s="22" t="s">
        <v>21</v>
      </c>
      <c r="B24" s="23" t="s">
        <v>40</v>
      </c>
      <c r="C24" s="47">
        <v>2</v>
      </c>
      <c r="D24" s="2">
        <f t="shared" si="0"/>
        <v>2</v>
      </c>
      <c r="E24" s="10" t="s">
        <v>31</v>
      </c>
      <c r="F24" s="35" t="e">
        <f t="shared" si="1"/>
        <v>#VALUE!</v>
      </c>
      <c r="G24">
        <v>1</v>
      </c>
      <c r="H24">
        <v>0</v>
      </c>
      <c r="I24" s="42"/>
      <c r="J24" s="4" t="s">
        <v>71</v>
      </c>
    </row>
    <row r="25" spans="1:10" ht="15.75" thickBot="1" x14ac:dyDescent="0.3">
      <c r="A25" s="22" t="s">
        <v>22</v>
      </c>
      <c r="B25" s="23" t="s">
        <v>40</v>
      </c>
      <c r="C25" s="47">
        <v>5</v>
      </c>
      <c r="D25" s="2">
        <f t="shared" si="0"/>
        <v>5</v>
      </c>
      <c r="E25" s="10" t="s">
        <v>31</v>
      </c>
      <c r="F25" s="35" t="e">
        <f t="shared" si="1"/>
        <v>#VALUE!</v>
      </c>
      <c r="G25">
        <v>0</v>
      </c>
      <c r="H25">
        <v>0</v>
      </c>
      <c r="I25" s="42"/>
      <c r="J25" s="4" t="s">
        <v>72</v>
      </c>
    </row>
    <row r="26" spans="1:10" ht="15.75" thickBot="1" x14ac:dyDescent="0.3">
      <c r="A26" s="22" t="s">
        <v>2</v>
      </c>
      <c r="B26" s="23" t="s">
        <v>40</v>
      </c>
      <c r="C26" s="55">
        <v>30</v>
      </c>
      <c r="D26" s="2">
        <f t="shared" si="0"/>
        <v>30</v>
      </c>
      <c r="E26" s="34">
        <v>70</v>
      </c>
      <c r="F26" s="35">
        <f t="shared" si="1"/>
        <v>42.857142857142854</v>
      </c>
      <c r="G26">
        <v>1</v>
      </c>
      <c r="H26">
        <v>1</v>
      </c>
      <c r="I26" s="42"/>
      <c r="J26" s="4" t="s">
        <v>73</v>
      </c>
    </row>
    <row r="27" spans="1:10" ht="15.75" thickBot="1" x14ac:dyDescent="0.3">
      <c r="A27" s="22" t="s">
        <v>0</v>
      </c>
      <c r="B27" s="23" t="s">
        <v>40</v>
      </c>
      <c r="C27" s="46">
        <v>13</v>
      </c>
      <c r="D27" s="2">
        <f t="shared" si="0"/>
        <v>13</v>
      </c>
      <c r="E27" s="10" t="s">
        <v>31</v>
      </c>
      <c r="F27" s="35" t="e">
        <f t="shared" si="1"/>
        <v>#VALUE!</v>
      </c>
      <c r="G27">
        <v>0</v>
      </c>
      <c r="H27">
        <v>0</v>
      </c>
      <c r="I27" s="42"/>
      <c r="J27" s="4" t="s">
        <v>74</v>
      </c>
    </row>
    <row r="28" spans="1:10" ht="15.75" thickBot="1" x14ac:dyDescent="0.3">
      <c r="A28" s="51" t="s">
        <v>7</v>
      </c>
      <c r="B28" s="23" t="s">
        <v>40</v>
      </c>
      <c r="C28" s="55">
        <v>11</v>
      </c>
      <c r="D28" s="2">
        <f t="shared" si="0"/>
        <v>11</v>
      </c>
      <c r="E28" s="10" t="s">
        <v>31</v>
      </c>
      <c r="F28" s="35" t="e">
        <f t="shared" si="1"/>
        <v>#VALUE!</v>
      </c>
      <c r="G28">
        <v>0</v>
      </c>
      <c r="H28">
        <v>-1</v>
      </c>
      <c r="I28" s="43"/>
      <c r="J28" s="4" t="s">
        <v>75</v>
      </c>
    </row>
    <row r="29" spans="1:10" ht="15.75" thickBot="1" x14ac:dyDescent="0.3">
      <c r="A29" s="1" t="s">
        <v>23</v>
      </c>
      <c r="B29" s="19" t="s">
        <v>40</v>
      </c>
      <c r="C29" s="48">
        <v>43</v>
      </c>
      <c r="D29" s="2">
        <f t="shared" si="0"/>
        <v>43</v>
      </c>
      <c r="F29" s="35"/>
      <c r="G29">
        <v>-6</v>
      </c>
      <c r="H29">
        <v>3</v>
      </c>
      <c r="I29" s="42"/>
      <c r="J29" s="4" t="s">
        <v>76</v>
      </c>
    </row>
    <row r="30" spans="1:10" ht="15.75" thickBot="1" x14ac:dyDescent="0.3">
      <c r="A30" s="3" t="s">
        <v>49</v>
      </c>
      <c r="B30" s="21" t="s">
        <v>40</v>
      </c>
      <c r="C30">
        <v>9</v>
      </c>
      <c r="D30" s="2">
        <f t="shared" si="0"/>
        <v>9</v>
      </c>
      <c r="F30" s="35"/>
      <c r="G30">
        <v>0</v>
      </c>
      <c r="H30">
        <v>-10</v>
      </c>
      <c r="I30" s="43"/>
      <c r="J30" s="4" t="s">
        <v>77</v>
      </c>
    </row>
    <row r="31" spans="1:10" ht="15.75" thickBot="1" x14ac:dyDescent="0.3">
      <c r="A31" s="3" t="s">
        <v>85</v>
      </c>
      <c r="B31" s="28" t="s">
        <v>40</v>
      </c>
      <c r="C31" s="54">
        <v>10</v>
      </c>
      <c r="D31" s="29">
        <f t="shared" si="0"/>
        <v>10</v>
      </c>
      <c r="F31" s="35"/>
      <c r="G31">
        <v>1</v>
      </c>
      <c r="H31">
        <v>1</v>
      </c>
      <c r="I31" s="43"/>
      <c r="J31" s="4" t="s">
        <v>52</v>
      </c>
    </row>
    <row r="32" spans="1:10" ht="15.75" thickBot="1" x14ac:dyDescent="0.3">
      <c r="A32" s="3" t="s">
        <v>87</v>
      </c>
      <c r="B32" s="28" t="s">
        <v>40</v>
      </c>
      <c r="C32" s="46">
        <v>3</v>
      </c>
      <c r="D32" s="29">
        <f t="shared" ref="D32" si="3">SUM(C32:C32)</f>
        <v>3</v>
      </c>
      <c r="F32" s="35"/>
      <c r="I32" s="43"/>
      <c r="J32" s="4"/>
    </row>
    <row r="33" spans="1:10" x14ac:dyDescent="0.25">
      <c r="A33" s="24" t="s">
        <v>50</v>
      </c>
      <c r="B33" s="25"/>
      <c r="C33" s="26">
        <f>SUM(C2:C32)</f>
        <v>469</v>
      </c>
      <c r="D33" s="5">
        <f>SUM(C33:C33)</f>
        <v>469</v>
      </c>
    </row>
    <row r="34" spans="1:10" ht="18.75" x14ac:dyDescent="0.3">
      <c r="A34" s="9" t="s">
        <v>25</v>
      </c>
      <c r="B34" s="9"/>
      <c r="C34" s="46">
        <v>255</v>
      </c>
      <c r="D34" s="5">
        <f>SUM(C34:C34)</f>
        <v>255</v>
      </c>
    </row>
    <row r="36" spans="1:10" x14ac:dyDescent="0.25">
      <c r="A36" s="10" t="s">
        <v>26</v>
      </c>
      <c r="B36" s="10"/>
      <c r="C36" s="10" t="s">
        <v>30</v>
      </c>
      <c r="G36" s="27" t="s">
        <v>45</v>
      </c>
      <c r="H36" s="27" t="s">
        <v>45</v>
      </c>
    </row>
    <row r="37" spans="1:10" x14ac:dyDescent="0.25">
      <c r="A37" s="6"/>
      <c r="B37" s="6"/>
      <c r="C37" t="s">
        <v>27</v>
      </c>
      <c r="E37" s="17" t="s">
        <v>34</v>
      </c>
      <c r="F37" s="38"/>
      <c r="G37">
        <v>4</v>
      </c>
      <c r="H37">
        <v>2</v>
      </c>
      <c r="J37" s="46">
        <f>29+66</f>
        <v>95</v>
      </c>
    </row>
    <row r="38" spans="1:10" x14ac:dyDescent="0.25">
      <c r="A38" s="7"/>
      <c r="B38" s="7"/>
      <c r="C38" t="s">
        <v>28</v>
      </c>
      <c r="E38" s="16" t="s">
        <v>33</v>
      </c>
      <c r="F38" s="39"/>
      <c r="G38">
        <v>1</v>
      </c>
      <c r="H38">
        <v>0</v>
      </c>
      <c r="J38" s="46">
        <f>11+32</f>
        <v>43</v>
      </c>
    </row>
    <row r="39" spans="1:10" x14ac:dyDescent="0.25">
      <c r="A39" s="8"/>
      <c r="B39" s="8"/>
      <c r="C39" t="s">
        <v>29</v>
      </c>
      <c r="E39" s="15" t="s">
        <v>32</v>
      </c>
      <c r="F39" s="40"/>
      <c r="G39">
        <v>-2</v>
      </c>
      <c r="H39">
        <v>8</v>
      </c>
      <c r="J39" s="46">
        <f>31+60</f>
        <v>91</v>
      </c>
    </row>
    <row r="40" spans="1:10" x14ac:dyDescent="0.25">
      <c r="E40" t="s">
        <v>36</v>
      </c>
      <c r="G40">
        <v>0</v>
      </c>
      <c r="H40">
        <v>-1</v>
      </c>
      <c r="J40" s="46">
        <f>3+19</f>
        <v>22</v>
      </c>
    </row>
    <row r="41" spans="1:10" x14ac:dyDescent="0.25">
      <c r="A41" s="50" t="s">
        <v>51</v>
      </c>
      <c r="B41" s="50"/>
      <c r="C41" s="47">
        <v>46</v>
      </c>
      <c r="E41" s="18" t="s">
        <v>35</v>
      </c>
      <c r="F41" s="41"/>
      <c r="G41">
        <v>0</v>
      </c>
      <c r="H41">
        <v>0</v>
      </c>
      <c r="J41">
        <f>1+3</f>
        <v>4</v>
      </c>
    </row>
    <row r="42" spans="1:10" x14ac:dyDescent="0.25">
      <c r="J42" s="46">
        <f>SUM(J37:J41)</f>
        <v>255</v>
      </c>
    </row>
  </sheetData>
  <conditionalFormatting sqref="G2:H32">
    <cfRule type="cellIs" dxfId="8" priority="16" operator="greaterThan">
      <formula>0</formula>
    </cfRule>
    <cfRule type="cellIs" dxfId="7" priority="17" operator="lessThan">
      <formula>0</formula>
    </cfRule>
  </conditionalFormatting>
  <conditionalFormatting sqref="G37:G41">
    <cfRule type="cellIs" dxfId="6" priority="14" operator="greaterThan">
      <formula>0</formula>
    </cfRule>
    <cfRule type="cellIs" dxfId="5" priority="15" operator="lessThan">
      <formula>0</formula>
    </cfRule>
  </conditionalFormatting>
  <conditionalFormatting sqref="H37:H41">
    <cfRule type="cellIs" dxfId="4" priority="10" operator="greaterThan">
      <formula>0</formula>
    </cfRule>
    <cfRule type="cellIs" dxfId="3" priority="11" operator="lessThan">
      <formula>0</formula>
    </cfRule>
  </conditionalFormatting>
  <conditionalFormatting sqref="E34:F1048576 E1:F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">
    <cfRule type="cellIs" dxfId="2" priority="5" stopIfTrue="1" operator="between">
      <formula>20</formula>
      <formula>30</formula>
    </cfRule>
  </conditionalFormatting>
  <conditionalFormatting sqref="F1:F1048576">
    <cfRule type="colorScale" priority="2">
      <colorScale>
        <cfvo type="num" val="19"/>
        <cfvo type="num" val="20"/>
        <cfvo type="num" val="30"/>
        <color rgb="FFF8696B"/>
        <color rgb="FFFFEB84"/>
        <color rgb="FF63BE7B"/>
      </colorScale>
    </cfRule>
    <cfRule type="cellIs" dxfId="1" priority="3" stopIfTrue="1" operator="lessThan">
      <formula>20</formula>
    </cfRule>
    <cfRule type="cellIs" dxfId="0" priority="4" stopIfTrue="1" operator="greaterThan">
      <formula>30</formula>
    </cfRule>
  </conditionalFormatting>
  <conditionalFormatting sqref="F1:F3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8" r:id="rId1" display="https://www.hazenboosters.org/survey_report/show/847403" xr:uid="{857D2853-ECA1-42BE-ABB9-897FD4A243A9}"/>
    <hyperlink ref="J2" r:id="rId2" xr:uid="{C199F0C7-63D9-457B-B31B-3724A0B9E3F3}"/>
    <hyperlink ref="J3" r:id="rId3" display="https://www.hazenboosters.org/survey_report/show/847390 " xr:uid="{57122FC2-43A1-49D6-9E97-CABB4919B0DE}"/>
    <hyperlink ref="J4" r:id="rId4" display="https://www.hazenboosters.org/survey_report/show/847391 " xr:uid="{81DB1513-C84B-4E55-88B2-A38FEEB03FF8}"/>
    <hyperlink ref="J6" r:id="rId5" display="https://www.hazenboosters.org/survey_report/show/847394 " xr:uid="{496519B0-2D2F-4CEF-A7A0-E1721E6CDF98}"/>
    <hyperlink ref="J8" r:id="rId6" display="https://www.hazenboosters.org/survey_report/show/847387 " xr:uid="{780652BA-E9A4-4764-95C1-F224AEEA7D1D}"/>
    <hyperlink ref="J9" r:id="rId7" display="https://www.hazenboosters.org/survey_report/show/847399 " xr:uid="{448EB517-DF5D-430A-B84D-A5E315620C2F}"/>
    <hyperlink ref="J10" r:id="rId8" display="https://www.hazenboosters.org/survey_report/show/847400 " xr:uid="{3925C617-8E33-46BC-8CF1-56C2A563FD82}"/>
    <hyperlink ref="J11" r:id="rId9" display="https://www.hazenboosters.org/survey_report/show/847412 " xr:uid="{07C85A67-0C82-467D-B5DE-8805B8C57591}"/>
    <hyperlink ref="J12" r:id="rId10" display="https://www.hazenboosters.org/survey_report/show/847411 " xr:uid="{94A4B924-06E9-4581-B1F7-1A13D7A66E94}"/>
    <hyperlink ref="J13" r:id="rId11" display="https://www.hazenboosters.org/survey_report/show/847398 " xr:uid="{EC64E109-9919-4029-AB55-E56056BD7F6D}"/>
    <hyperlink ref="J14" r:id="rId12" display="https://www.hazenboosters.org/survey_report/show/847414 " xr:uid="{8627B714-03A2-4544-B627-83232C282248}"/>
    <hyperlink ref="J15" r:id="rId13" display="https://www.hazenboosters.org/survey_report/show/847415 " xr:uid="{9DD9411A-F82F-4719-A7C6-9EE847640887}"/>
    <hyperlink ref="J17" r:id="rId14" display="https://www.hazenboosters.org/survey_report/show/847416 " xr:uid="{495EA082-B8F7-4378-AE09-D82550B72A45}"/>
    <hyperlink ref="J18" r:id="rId15" display="https://www.hazenboosters.org/survey_report/show/847417 " xr:uid="{EC4631FA-035C-45DF-A56B-7BD32EEF3A00}"/>
    <hyperlink ref="J19" r:id="rId16" display="https://www.hazenboosters.org/survey_report/show/847418 " xr:uid="{A9273DC5-E241-4F19-AC79-9348F26495D6}"/>
    <hyperlink ref="J21" r:id="rId17" display="https://www.hazenboosters.org/survey_report/show/847419 " xr:uid="{7E60671F-9126-4773-8870-3EBA93C01ED2}"/>
    <hyperlink ref="J22" r:id="rId18" display="https://www.hazenboosters.org/survey_report/show/847392 " xr:uid="{C5E10DD5-B269-4BDF-B23A-BE34DDE79D72}"/>
    <hyperlink ref="J23" r:id="rId19" display="https://www.hazenboosters.org/survey_report/show/847395 " xr:uid="{6B311E71-015F-4EE8-B5C3-E80079688E7D}"/>
    <hyperlink ref="J24" r:id="rId20" display="https://www.hazenboosters.org/survey_report/show/847402 " xr:uid="{6B6D1199-6D64-48FB-B35A-5DD160F2F684}"/>
    <hyperlink ref="J25" r:id="rId21" display="https://www.hazenboosters.org/survey_report/show/847401 " xr:uid="{58621447-1820-49DB-BA20-49AD30B8A371}"/>
    <hyperlink ref="J26" r:id="rId22" display="https://www.hazenboosters.org/survey_report/show/847386 " xr:uid="{E27C81A7-F966-40E0-94D9-43C1A4B42EBE}"/>
    <hyperlink ref="J27" r:id="rId23" display="https://www.hazenboosters.org/survey_report/show/847393 " xr:uid="{F302478B-640D-4FCC-8FA4-376BA1821249}"/>
    <hyperlink ref="J29" r:id="rId24" display="https://www.hazenboosters.org/survey_report/show/847409 " xr:uid="{1065AAB5-F59C-4E62-837C-6D93E19A9A11}"/>
    <hyperlink ref="J30" r:id="rId25" display="https://www.hazenboosters.org/survey_report/show/847410 " xr:uid="{D9622953-1130-4445-BDFC-5C82BF07FCBE}"/>
    <hyperlink ref="J5" r:id="rId26" xr:uid="{050B6418-762F-40BE-85BF-5F73C127C3B6}"/>
    <hyperlink ref="J16" r:id="rId27" display="https://www.hazenboosters.org/survey_report/show/847416 " xr:uid="{3683692C-5A0F-4BAE-9186-145DAA79E6F5}"/>
  </hyperlinks>
  <pageMargins left="0.7" right="0.7" top="0.75" bottom="0.75" header="0.3" footer="0.3"/>
  <pageSetup scale="75" orientation="landscape" r:id="rId28"/>
  <headerFooter>
    <oddHeader>&amp;C&amp;16Hazen Booster Club JAN 2023 Membership Breakdown</oddHeader>
    <oddFooter>&amp;L&amp;14&amp;KFF0000Hazen Boosters CONFIDENTIAL - DO NOT SHARE without permission&amp;R&amp;14Please contact vpmembership@hazenboosters.org for questions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Counts by Sports-Activity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Mohan (The Spur Group Inc)</dc:creator>
  <cp:lastModifiedBy>Aditya Mohan</cp:lastModifiedBy>
  <cp:lastPrinted>2023-01-19T02:43:35Z</cp:lastPrinted>
  <dcterms:created xsi:type="dcterms:W3CDTF">2018-09-19T02:12:28Z</dcterms:created>
  <dcterms:modified xsi:type="dcterms:W3CDTF">2023-01-19T02:43:38Z</dcterms:modified>
</cp:coreProperties>
</file>