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filterPrivacy="1" codeName="ThisWorkbook" autoCompressPictures="0"/>
  <xr:revisionPtr revIDLastSave="40" documentId="8_{53DC732A-78D3-4CCB-905B-670B7299B61D}" xr6:coauthVersionLast="47" xr6:coauthVersionMax="47" xr10:uidLastSave="{C9D01541-963A-4AA1-B694-8C368FAAEFA9}"/>
  <bookViews>
    <workbookView xWindow="-110" yWindow="-110" windowWidth="19420" windowHeight="10420" tabRatio="788" xr2:uid="{00000000-000D-0000-FFFF-FFFF00000000}"/>
  </bookViews>
  <sheets>
    <sheet name="Calendar" sheetId="14" r:id="rId1"/>
  </sheets>
  <definedNames>
    <definedName name="Calendar10Month">Calendar!#REF!</definedName>
    <definedName name="Calendar10MonthOption">MATCH(Calendar10Month,Months,0)</definedName>
    <definedName name="Calendar10Year">Calendar!#REF!</definedName>
    <definedName name="Calendar11Month">Calendar!#REF!</definedName>
    <definedName name="Calendar11MonthOption">MATCH(Calendar11Month,Months,0)</definedName>
    <definedName name="Calendar11Year">Calendar!#REF!</definedName>
    <definedName name="Calendar12Month">Calendar!#REF!</definedName>
    <definedName name="Calendar12MonthOption">MATCH(Calendar12Month,Months,0)</definedName>
    <definedName name="Calendar12Year">Calendar!#REF!</definedName>
    <definedName name="Calendar1Month">Calendar!$B$2</definedName>
    <definedName name="Calendar1MonthOption">MATCH(Calendar1Month,Months,0)</definedName>
    <definedName name="Calendar1Year">Calendar!$H$2</definedName>
    <definedName name="Calendar2Month">Calendar!$B$14</definedName>
    <definedName name="Calendar2MonthOption">MATCH(Calendar2Month,Months,0)</definedName>
    <definedName name="Calendar2Year">Calendar!$H$14</definedName>
    <definedName name="Calendar3Month">Calendar!$B$26</definedName>
    <definedName name="Calendar3MonthOption">MATCH(Calendar3Month,Months,0)</definedName>
    <definedName name="Calendar3Year">Calendar!$H$26</definedName>
    <definedName name="Calendar4Month">Calendar!$B$38</definedName>
    <definedName name="Calendar4MonthOption">MATCH(Calendar4Month,Months,0)</definedName>
    <definedName name="Calendar4Year">Calendar!$H$38</definedName>
    <definedName name="Calendar5Month">Calendar!#REF!</definedName>
    <definedName name="Calendar5MonthOption">MATCH(Calendar5Month,Months,0)</definedName>
    <definedName name="Calendar5Year">Calendar!#REF!</definedName>
    <definedName name="Calendar6Month">Calendar!#REF!</definedName>
    <definedName name="Calendar6MonthOption">MATCH(Calendar6Month,Months,0)</definedName>
    <definedName name="Calendar6Year">Calendar!#REF!</definedName>
    <definedName name="Calendar7Month">Calendar!#REF!</definedName>
    <definedName name="Calendar7MonthOption">MATCH(Calendar7Month,Months,0)</definedName>
    <definedName name="Calendar7Year">Calendar!#REF!</definedName>
    <definedName name="Calendar8Month">Calendar!#REF!</definedName>
    <definedName name="Calendar8MonthOption">MATCH(Calendar8Month,Months,0)</definedName>
    <definedName name="Calendar8Year">Calendar!#REF!</definedName>
    <definedName name="Calendar9Month">Calendar!#REF!</definedName>
    <definedName name="Calendar9MonthOption">MATCH(Calendar9Month,Months,0)</definedName>
    <definedName name="Calendar9Year">Calendar!#REF!</definedName>
    <definedName name="ColumnTitleRegion1..H12.1">Calendar!$B$3</definedName>
    <definedName name="ColumnTitleRegion10..H54.1">Calendar!$B$39</definedName>
    <definedName name="ColumnTitleRegion11..C56.1">Calendar!$B$39</definedName>
    <definedName name="ColumnTitleRegion12..D56.1">Calendar!#REF!</definedName>
    <definedName name="ColumnTitleRegion13..H68.1">Calendar!#REF!</definedName>
    <definedName name="ColumnTitleRegion14..C70.1">Calendar!#REF!</definedName>
    <definedName name="ColumnTitleRegion15..D70.1">Calendar!#REF!</definedName>
    <definedName name="ColumnTitleRegion16..H82.1">Calendar!#REF!</definedName>
    <definedName name="ColumnTitleRegion17..C84.1">Calendar!#REF!</definedName>
    <definedName name="ColumnTitleRegion18..D84.1">Calendar!#REF!</definedName>
    <definedName name="ColumnTitleRegion19..H96.1">Calendar!#REF!</definedName>
    <definedName name="ColumnTitleRegion2..C14.1">Calendar!$B$3</definedName>
    <definedName name="ColumnTitleRegion20..C98.1">Calendar!#REF!</definedName>
    <definedName name="ColumnTitleRegion21..D98.1">Calendar!#REF!</definedName>
    <definedName name="ColumnTitleRegion22..H110.1">Calendar!#REF!</definedName>
    <definedName name="ColumnTitleRegion23..C112.1">Calendar!#REF!</definedName>
    <definedName name="ColumnTitleRegion24..D112.1">Calendar!#REF!</definedName>
    <definedName name="ColumnTitleRegion25..H124.1">Calendar!#REF!</definedName>
    <definedName name="ColumnTitleRegion26..C126.1">Calendar!#REF!</definedName>
    <definedName name="ColumnTitleRegion27..D126.1">Calendar!#REF!</definedName>
    <definedName name="ColumnTitleRegion28..H138.1">Calendar!#REF!</definedName>
    <definedName name="ColumnTitleRegion29..C140.1">Calendar!#REF!</definedName>
    <definedName name="ColumnTitleRegion3..D14.1">Calendar!#REF!</definedName>
    <definedName name="ColumnTitleRegion30..D140.1">Calendar!#REF!</definedName>
    <definedName name="ColumnTitleRegion31..H152.1">Calendar!#REF!</definedName>
    <definedName name="ColumnTitleRegion32..C154.1">Calendar!#REF!</definedName>
    <definedName name="ColumnTitleRegion33..D154.1">Calendar!#REF!</definedName>
    <definedName name="ColumnTitleRegion34..H166.1">Calendar!#REF!</definedName>
    <definedName name="ColumnTitleRegion35..C168.1">Calendar!#REF!</definedName>
    <definedName name="ColumnTitleRegion36..D168.1">Calendar!#REF!</definedName>
    <definedName name="ColumnTitleRegion4..H26.1">Calendar!$B$15</definedName>
    <definedName name="ColumnTitleRegion5..C28.1">Calendar!$B$15</definedName>
    <definedName name="ColumnTitleRegion6..D28.1">Calendar!#REF!</definedName>
    <definedName name="ColumnTitleRegion7..H40.1">Calendar!$B$27</definedName>
    <definedName name="ColumnTitleRegion8..C42.1">Calendar!$B$27</definedName>
    <definedName name="ColumnTitleRegion9..D42.1">Calendar!#REF!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Calendar!$B$2:$I$49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4" i="14" l="1"/>
  <c r="B4" i="14" l="1" a="1"/>
  <c r="B4" i="14" s="1"/>
  <c r="B6" i="14" a="1"/>
  <c r="H6" i="14" s="1"/>
  <c r="B8" i="14" a="1"/>
  <c r="E8" i="14" s="1"/>
  <c r="B10" i="14" a="1"/>
  <c r="G10" i="14" s="1"/>
  <c r="B12" i="14" a="1"/>
  <c r="G12" i="14" s="1"/>
  <c r="B14" i="14"/>
  <c r="F6" i="14" l="1"/>
  <c r="B6" i="14"/>
  <c r="D6" i="14"/>
  <c r="C6" i="14"/>
  <c r="F12" i="14"/>
  <c r="D12" i="14"/>
  <c r="E6" i="14"/>
  <c r="G6" i="14"/>
  <c r="H4" i="14"/>
  <c r="H3" i="14" s="1"/>
  <c r="B18" i="14" a="1"/>
  <c r="C18" i="14" s="1"/>
  <c r="E10" i="14"/>
  <c r="B10" i="14"/>
  <c r="C4" i="14"/>
  <c r="C3" i="14" s="1"/>
  <c r="D4" i="14"/>
  <c r="D3" i="14" s="1"/>
  <c r="F10" i="14"/>
  <c r="F4" i="14"/>
  <c r="F3" i="14" s="1"/>
  <c r="E4" i="14"/>
  <c r="E3" i="14" s="1"/>
  <c r="C8" i="14"/>
  <c r="F8" i="14"/>
  <c r="G8" i="14"/>
  <c r="B24" i="14" a="1"/>
  <c r="B24" i="14" s="1"/>
  <c r="B16" i="14" a="1"/>
  <c r="B16" i="14" s="1"/>
  <c r="B15" i="14" s="1"/>
  <c r="B22" i="14" a="1"/>
  <c r="B22" i="14" s="1"/>
  <c r="B12" i="14"/>
  <c r="C10" i="14"/>
  <c r="H8" i="14"/>
  <c r="C12" i="14"/>
  <c r="E12" i="14"/>
  <c r="B20" i="14" a="1"/>
  <c r="F20" i="14" s="1"/>
  <c r="H10" i="14"/>
  <c r="D10" i="14"/>
  <c r="H12" i="14"/>
  <c r="D8" i="14"/>
  <c r="B8" i="14"/>
  <c r="G4" i="14"/>
  <c r="G3" i="14" s="1"/>
  <c r="B26" i="14"/>
  <c r="H26" i="14"/>
  <c r="F18" i="14" l="1"/>
  <c r="H18" i="14"/>
  <c r="G18" i="14"/>
  <c r="B18" i="14"/>
  <c r="E18" i="14"/>
  <c r="D18" i="14"/>
  <c r="H38" i="14"/>
  <c r="G16" i="14"/>
  <c r="G15" i="14" s="1"/>
  <c r="F16" i="14"/>
  <c r="F15" i="14" s="1"/>
  <c r="D16" i="14"/>
  <c r="D15" i="14" s="1"/>
  <c r="D22" i="14"/>
  <c r="H16" i="14"/>
  <c r="H15" i="14" s="1"/>
  <c r="H22" i="14"/>
  <c r="C16" i="14"/>
  <c r="C15" i="14" s="1"/>
  <c r="E16" i="14"/>
  <c r="E15" i="14" s="1"/>
  <c r="B20" i="14"/>
  <c r="C22" i="14"/>
  <c r="E22" i="14"/>
  <c r="G22" i="14"/>
  <c r="E24" i="14"/>
  <c r="F24" i="14"/>
  <c r="G24" i="14"/>
  <c r="F22" i="14"/>
  <c r="H24" i="14"/>
  <c r="D24" i="14"/>
  <c r="C24" i="14"/>
  <c r="C20" i="14"/>
  <c r="D20" i="14"/>
  <c r="E20" i="14"/>
  <c r="B32" i="14" a="1"/>
  <c r="B32" i="14" s="1"/>
  <c r="B34" i="14" a="1"/>
  <c r="H34" i="14" s="1"/>
  <c r="B30" i="14" a="1"/>
  <c r="D30" i="14" s="1"/>
  <c r="B28" i="14" a="1"/>
  <c r="G28" i="14" s="1"/>
  <c r="G27" i="14" s="1"/>
  <c r="B36" i="14" a="1"/>
  <c r="H36" i="14" s="1"/>
  <c r="G20" i="14"/>
  <c r="H20" i="14"/>
  <c r="B38" i="14"/>
  <c r="G32" i="14" l="1"/>
  <c r="C32" i="14"/>
  <c r="E36" i="14"/>
  <c r="D36" i="14"/>
  <c r="F32" i="14"/>
  <c r="B36" i="14"/>
  <c r="E32" i="14"/>
  <c r="H30" i="14"/>
  <c r="B30" i="14"/>
  <c r="B34" i="14"/>
  <c r="F34" i="14"/>
  <c r="B28" i="14"/>
  <c r="B27" i="14" s="1"/>
  <c r="F28" i="14"/>
  <c r="F27" i="14" s="1"/>
  <c r="E28" i="14"/>
  <c r="E27" i="14" s="1"/>
  <c r="C28" i="14"/>
  <c r="C27" i="14" s="1"/>
  <c r="H32" i="14"/>
  <c r="E30" i="14"/>
  <c r="B48" i="14" a="1"/>
  <c r="E48" i="14" s="1"/>
  <c r="D32" i="14"/>
  <c r="D28" i="14"/>
  <c r="D27" i="14" s="1"/>
  <c r="D34" i="14"/>
  <c r="C34" i="14"/>
  <c r="E34" i="14"/>
  <c r="G34" i="14"/>
  <c r="B46" i="14" a="1"/>
  <c r="D46" i="14" s="1"/>
  <c r="B40" i="14" a="1"/>
  <c r="G40" i="14" s="1"/>
  <c r="G39" i="14" s="1"/>
  <c r="G30" i="14"/>
  <c r="C30" i="14"/>
  <c r="H28" i="14"/>
  <c r="H27" i="14" s="1"/>
  <c r="F30" i="14"/>
  <c r="C36" i="14"/>
  <c r="F36" i="14"/>
  <c r="G36" i="14"/>
  <c r="B44" i="14" a="1"/>
  <c r="H44" i="14" s="1"/>
  <c r="B42" i="14" a="1"/>
  <c r="B42" i="14" s="1"/>
  <c r="H48" i="14" l="1"/>
  <c r="E46" i="14"/>
  <c r="C40" i="14"/>
  <c r="C39" i="14" s="1"/>
  <c r="G42" i="14"/>
  <c r="F42" i="14"/>
  <c r="H42" i="14"/>
  <c r="G44" i="14"/>
  <c r="D42" i="14"/>
  <c r="B44" i="14"/>
  <c r="B40" i="14"/>
  <c r="B39" i="14" s="1"/>
  <c r="F40" i="14"/>
  <c r="F39" i="14" s="1"/>
  <c r="C44" i="14"/>
  <c r="D44" i="14"/>
  <c r="H46" i="14"/>
  <c r="H40" i="14"/>
  <c r="H39" i="14" s="1"/>
  <c r="E40" i="14"/>
  <c r="E39" i="14" s="1"/>
  <c r="E42" i="14"/>
  <c r="F44" i="14"/>
  <c r="D40" i="14"/>
  <c r="D39" i="14" s="1"/>
  <c r="E44" i="14"/>
  <c r="C46" i="14"/>
  <c r="G46" i="14"/>
  <c r="B46" i="14"/>
  <c r="F48" i="14"/>
  <c r="B48" i="14"/>
  <c r="C48" i="14"/>
  <c r="F46" i="14"/>
  <c r="D48" i="14"/>
  <c r="G48" i="14"/>
  <c r="C42" i="14"/>
</calcChain>
</file>

<file path=xl/sharedStrings.xml><?xml version="1.0" encoding="utf-8"?>
<sst xmlns="http://schemas.openxmlformats.org/spreadsheetml/2006/main" count="45" uniqueCount="36">
  <si>
    <t>MONDAY</t>
  </si>
  <si>
    <t>August</t>
  </si>
  <si>
    <t xml:space="preserve">9th-4:15pm at CG Middle </t>
  </si>
  <si>
    <t>Jerry's 10am- 12pm</t>
  </si>
  <si>
    <t>Norris Square Bingo 3:30 - 4:30PM</t>
  </si>
  <si>
    <t>9th -Cretin-Derham Hall at 4:15pm at Cottage Grove Middle School</t>
  </si>
  <si>
    <t xml:space="preserve">9th -Woodbury at 4:15pm at CG Middle School </t>
  </si>
  <si>
    <t>Homecoming</t>
  </si>
  <si>
    <t xml:space="preserve">Homecoming Parade </t>
  </si>
  <si>
    <t>End of Season Banquet - River Oaks 11am-2pm</t>
  </si>
  <si>
    <t>STATE</t>
  </si>
  <si>
    <t>Section TBD</t>
  </si>
  <si>
    <t>SectionTBD</t>
  </si>
  <si>
    <r>
      <t xml:space="preserve">Fundraising Meeting 2PM at Park  PICTURES 3PM </t>
    </r>
    <r>
      <rPr>
        <b/>
        <sz val="10"/>
        <rFont val="Franklin Gothic Book"/>
        <family val="2"/>
        <scheme val="minor"/>
      </rPr>
      <t>Parent/Player Meeting 6-8PM Oltman</t>
    </r>
  </si>
  <si>
    <r>
      <rPr>
        <b/>
        <sz val="9"/>
        <rFont val="Franklin Gothic Book"/>
        <family val="2"/>
        <scheme val="minor"/>
      </rPr>
      <t>Team Meal at 6PM</t>
    </r>
    <r>
      <rPr>
        <sz val="9"/>
        <rFont val="Franklin Gothic Book"/>
        <family val="2"/>
        <scheme val="minor"/>
      </rPr>
      <t xml:space="preserve">             9th- East Ridge at 4:15pm at Cottage Grove Middle</t>
    </r>
  </si>
  <si>
    <r>
      <rPr>
        <b/>
        <sz val="8"/>
        <rFont val="Franklin Gothic Book"/>
        <family val="2"/>
        <scheme val="minor"/>
      </rPr>
      <t>V</t>
    </r>
    <r>
      <rPr>
        <sz val="8"/>
        <rFont val="Franklin Gothic Book"/>
        <family val="2"/>
        <scheme val="minor"/>
      </rPr>
      <t xml:space="preserve">-Bloomington 7pm–9pm at PHS </t>
    </r>
    <r>
      <rPr>
        <b/>
        <sz val="8"/>
        <rFont val="Franklin Gothic Book"/>
        <family val="2"/>
        <scheme val="minor"/>
      </rPr>
      <t>JV</t>
    </r>
    <r>
      <rPr>
        <sz val="8"/>
        <rFont val="Franklin Gothic Book"/>
        <family val="2"/>
        <scheme val="minor"/>
      </rPr>
      <t xml:space="preserve">- 6pm–8pm at Park Girls Soccer Field      </t>
    </r>
    <r>
      <rPr>
        <b/>
        <sz val="8"/>
        <rFont val="Franklin Gothic Book"/>
        <family val="2"/>
        <scheme val="minor"/>
      </rPr>
      <t>B</t>
    </r>
    <r>
      <rPr>
        <sz val="8"/>
        <rFont val="Franklin Gothic Book"/>
        <family val="2"/>
        <scheme val="minor"/>
      </rPr>
      <t>-3:00pm at Bloomington Jefferson</t>
    </r>
  </si>
  <si>
    <r>
      <rPr>
        <b/>
        <sz val="8"/>
        <rFont val="Franklin Gothic Book"/>
        <family val="2"/>
        <scheme val="minor"/>
      </rPr>
      <t xml:space="preserve">V-5pm–7pm </t>
    </r>
    <r>
      <rPr>
        <sz val="8"/>
        <rFont val="Franklin Gothic Book"/>
        <family val="2"/>
        <scheme val="minor"/>
      </rPr>
      <t>at Burnsville HS J</t>
    </r>
    <r>
      <rPr>
        <b/>
        <sz val="8"/>
        <rFont val="Franklin Gothic Book"/>
        <family val="2"/>
        <scheme val="minor"/>
      </rPr>
      <t>V-4pm–6pm</t>
    </r>
    <r>
      <rPr>
        <sz val="8"/>
        <rFont val="Franklin Gothic Book"/>
        <family val="2"/>
        <scheme val="minor"/>
      </rPr>
      <t xml:space="preserve"> at Burnsville HS</t>
    </r>
    <r>
      <rPr>
        <b/>
        <sz val="8"/>
        <rFont val="Franklin Gothic Book"/>
        <family val="2"/>
        <scheme val="minor"/>
      </rPr>
      <t xml:space="preserve"> B</t>
    </r>
    <r>
      <rPr>
        <sz val="8"/>
        <rFont val="Franklin Gothic Book"/>
        <family val="2"/>
        <scheme val="minor"/>
      </rPr>
      <t xml:space="preserve">-Burnsville 5:30pm at Park </t>
    </r>
    <r>
      <rPr>
        <b/>
        <sz val="8"/>
        <rFont val="Franklin Gothic Book"/>
        <family val="2"/>
        <scheme val="minor"/>
      </rPr>
      <t>9th 4:00pm</t>
    </r>
    <r>
      <rPr>
        <sz val="8"/>
        <rFont val="Franklin Gothic Book"/>
        <family val="2"/>
        <scheme val="minor"/>
      </rPr>
      <t xml:space="preserve"> at Park High</t>
    </r>
  </si>
  <si>
    <r>
      <rPr>
        <b/>
        <sz val="8"/>
        <rFont val="Franklin Gothic Book"/>
        <family val="2"/>
        <scheme val="minor"/>
      </rPr>
      <t>V</t>
    </r>
    <r>
      <rPr>
        <sz val="8"/>
        <rFont val="Franklin Gothic Book"/>
        <family val="2"/>
        <scheme val="minor"/>
      </rPr>
      <t>-Minnetonka 7pm–9pm at PHS</t>
    </r>
    <r>
      <rPr>
        <b/>
        <sz val="8"/>
        <rFont val="Franklin Gothic Book"/>
        <family val="2"/>
        <scheme val="minor"/>
      </rPr>
      <t xml:space="preserve"> JV- 5pm–7Pm</t>
    </r>
    <r>
      <rPr>
        <sz val="8"/>
        <rFont val="Franklin Gothic Book"/>
        <family val="2"/>
        <scheme val="minor"/>
      </rPr>
      <t xml:space="preserve"> at Park </t>
    </r>
    <r>
      <rPr>
        <b/>
        <sz val="8"/>
        <rFont val="Franklin Gothic Book"/>
        <family val="2"/>
        <scheme val="minor"/>
      </rPr>
      <t>B</t>
    </r>
    <r>
      <rPr>
        <sz val="8"/>
        <rFont val="Franklin Gothic Book"/>
        <family val="2"/>
        <scheme val="minor"/>
      </rPr>
      <t xml:space="preserve">- Minnetonka at 4:15pm at Minnetonka HS </t>
    </r>
    <r>
      <rPr>
        <b/>
        <sz val="8"/>
        <rFont val="Franklin Gothic Book"/>
        <family val="2"/>
        <scheme val="minor"/>
      </rPr>
      <t>9th- 5:45pm</t>
    </r>
    <r>
      <rPr>
        <sz val="8"/>
        <rFont val="Franklin Gothic Book"/>
        <family val="2"/>
        <scheme val="minor"/>
      </rPr>
      <t xml:space="preserve"> at Minnetonka HS</t>
    </r>
  </si>
  <si>
    <r>
      <rPr>
        <b/>
        <sz val="8"/>
        <rFont val="Franklin Gothic Book"/>
        <family val="2"/>
        <scheme val="minor"/>
      </rPr>
      <t>V</t>
    </r>
    <r>
      <rPr>
        <sz val="8"/>
        <rFont val="Franklin Gothic Book"/>
        <family val="2"/>
        <scheme val="minor"/>
      </rPr>
      <t xml:space="preserve">- </t>
    </r>
    <r>
      <rPr>
        <b/>
        <sz val="8"/>
        <rFont val="Franklin Gothic Book"/>
        <family val="2"/>
        <scheme val="minor"/>
      </rPr>
      <t xml:space="preserve"> 7pm–9pm</t>
    </r>
    <r>
      <rPr>
        <sz val="8"/>
        <rFont val="Franklin Gothic Book"/>
        <family val="2"/>
        <scheme val="minor"/>
      </rPr>
      <t xml:space="preserve"> at Apple Valley HS   </t>
    </r>
    <r>
      <rPr>
        <b/>
        <sz val="8"/>
        <rFont val="Franklin Gothic Book"/>
        <family val="2"/>
        <scheme val="minor"/>
      </rPr>
      <t>JV</t>
    </r>
    <r>
      <rPr>
        <sz val="8"/>
        <rFont val="Franklin Gothic Book"/>
        <family val="2"/>
        <scheme val="minor"/>
      </rPr>
      <t xml:space="preserve"> -</t>
    </r>
    <r>
      <rPr>
        <b/>
        <sz val="8"/>
        <rFont val="Franklin Gothic Book"/>
        <family val="2"/>
        <scheme val="minor"/>
      </rPr>
      <t>5:30pm–7:30pm</t>
    </r>
    <r>
      <rPr>
        <sz val="8"/>
        <rFont val="Franklin Gothic Book"/>
        <family val="2"/>
        <scheme val="minor"/>
      </rPr>
      <t xml:space="preserve"> at Apple Valley HS</t>
    </r>
    <r>
      <rPr>
        <b/>
        <sz val="8"/>
        <rFont val="Franklin Gothic Book"/>
        <family val="2"/>
        <scheme val="minor"/>
      </rPr>
      <t xml:space="preserve"> B</t>
    </r>
    <r>
      <rPr>
        <sz val="8"/>
        <rFont val="Franklin Gothic Book"/>
        <family val="2"/>
        <scheme val="minor"/>
      </rPr>
      <t xml:space="preserve">- Apple Valley at 5:30pm at PHS </t>
    </r>
    <r>
      <rPr>
        <b/>
        <sz val="8"/>
        <rFont val="Franklin Gothic Book"/>
        <family val="2"/>
        <scheme val="minor"/>
      </rPr>
      <t>9th-4pm</t>
    </r>
    <r>
      <rPr>
        <sz val="8"/>
        <rFont val="Franklin Gothic Book"/>
        <family val="2"/>
        <scheme val="minor"/>
      </rPr>
      <t xml:space="preserve"> at PHS</t>
    </r>
  </si>
  <si>
    <r>
      <rPr>
        <b/>
        <sz val="9"/>
        <rFont val="Franklin Gothic Book"/>
        <family val="2"/>
        <scheme val="minor"/>
      </rPr>
      <t>V</t>
    </r>
    <r>
      <rPr>
        <sz val="9"/>
        <rFont val="Franklin Gothic Book"/>
        <family val="2"/>
        <scheme val="minor"/>
      </rPr>
      <t xml:space="preserve">-Roseville 7pm–9pm at PHS   </t>
    </r>
    <r>
      <rPr>
        <b/>
        <sz val="9"/>
        <rFont val="Franklin Gothic Book"/>
        <family val="2"/>
        <scheme val="minor"/>
      </rPr>
      <t>JV -4:15pm – 6:15pm</t>
    </r>
    <r>
      <rPr>
        <sz val="9"/>
        <rFont val="Franklin Gothic Book"/>
        <family val="2"/>
        <scheme val="minor"/>
      </rPr>
      <t xml:space="preserve"> PHS </t>
    </r>
    <r>
      <rPr>
        <b/>
        <sz val="9"/>
        <rFont val="Franklin Gothic Book"/>
        <family val="2"/>
        <scheme val="minor"/>
      </rPr>
      <t>B- 4:15pm</t>
    </r>
    <r>
      <rPr>
        <sz val="9"/>
        <rFont val="Franklin Gothic Book"/>
        <family val="2"/>
        <scheme val="minor"/>
      </rPr>
      <t xml:space="preserve"> at Roseville Area MS</t>
    </r>
  </si>
  <si>
    <r>
      <rPr>
        <b/>
        <sz val="9"/>
        <rFont val="Aptos"/>
        <family val="2"/>
      </rPr>
      <t>V- 5pm–7pm</t>
    </r>
    <r>
      <rPr>
        <sz val="9"/>
        <rFont val="Aptos"/>
        <family val="2"/>
      </rPr>
      <t xml:space="preserve"> at Stillwater Area High School  </t>
    </r>
    <r>
      <rPr>
        <b/>
        <sz val="9"/>
        <rFont val="Aptos"/>
        <family val="2"/>
      </rPr>
      <t>JV- 4:15pm–6:15pm</t>
    </r>
    <r>
      <rPr>
        <sz val="9"/>
        <rFont val="Aptos"/>
        <family val="2"/>
      </rPr>
      <t xml:space="preserve"> at Stillwater </t>
    </r>
    <r>
      <rPr>
        <b/>
        <sz val="9"/>
        <rFont val="Aptos"/>
        <family val="2"/>
      </rPr>
      <t>B- 4:15p</t>
    </r>
    <r>
      <rPr>
        <sz val="9"/>
        <rFont val="Aptos"/>
        <family val="2"/>
      </rPr>
      <t>m at PHS</t>
    </r>
  </si>
  <si>
    <r>
      <rPr>
        <b/>
        <sz val="8"/>
        <rFont val="Franklin Gothic Book"/>
        <family val="2"/>
        <scheme val="minor"/>
      </rPr>
      <t>V</t>
    </r>
    <r>
      <rPr>
        <sz val="8"/>
        <rFont val="Franklin Gothic Book"/>
        <family val="2"/>
        <scheme val="minor"/>
      </rPr>
      <t xml:space="preserve">- Cretin-Derham Hall  5pm–7pm at PHS </t>
    </r>
    <r>
      <rPr>
        <b/>
        <sz val="8"/>
        <rFont val="Franklin Gothic Book"/>
        <family val="2"/>
        <scheme val="minor"/>
      </rPr>
      <t>Teacher Appreciation Night</t>
    </r>
    <r>
      <rPr>
        <sz val="8"/>
        <rFont val="Franklin Gothic Book"/>
        <family val="2"/>
        <scheme val="minor"/>
      </rPr>
      <t xml:space="preserve">  </t>
    </r>
    <r>
      <rPr>
        <b/>
        <sz val="8"/>
        <rFont val="Franklin Gothic Book"/>
        <family val="2"/>
        <scheme val="minor"/>
      </rPr>
      <t>JV 4:15pm–6:15pm</t>
    </r>
    <r>
      <rPr>
        <sz val="8"/>
        <rFont val="Franklin Gothic Book"/>
        <family val="2"/>
        <scheme val="minor"/>
      </rPr>
      <t xml:space="preserve"> at PHS </t>
    </r>
    <r>
      <rPr>
        <b/>
        <sz val="8"/>
        <rFont val="Franklin Gothic Book"/>
        <family val="2"/>
        <scheme val="minor"/>
      </rPr>
      <t>B- 4:15pm</t>
    </r>
    <r>
      <rPr>
        <sz val="8"/>
        <rFont val="Franklin Gothic Book"/>
        <family val="2"/>
        <scheme val="minor"/>
      </rPr>
      <t xml:space="preserve"> at Cretin-Derham Hall </t>
    </r>
  </si>
  <si>
    <r>
      <rPr>
        <b/>
        <sz val="8"/>
        <rFont val="Franklin Gothic Book"/>
        <family val="2"/>
        <scheme val="minor"/>
      </rPr>
      <t>V</t>
    </r>
    <r>
      <rPr>
        <sz val="8"/>
        <rFont val="Franklin Gothic Book"/>
        <family val="2"/>
        <scheme val="minor"/>
      </rPr>
      <t xml:space="preserve">- Eastview 7pm–9pm at PHS  </t>
    </r>
    <r>
      <rPr>
        <b/>
        <sz val="8"/>
        <rFont val="Franklin Gothic Book"/>
        <family val="2"/>
        <scheme val="minor"/>
      </rPr>
      <t>CGU Night</t>
    </r>
    <r>
      <rPr>
        <sz val="8"/>
        <rFont val="Franklin Gothic Book"/>
        <family val="2"/>
        <scheme val="minor"/>
      </rPr>
      <t xml:space="preserve">    </t>
    </r>
    <r>
      <rPr>
        <b/>
        <sz val="8"/>
        <rFont val="Franklin Gothic Book"/>
        <family val="2"/>
        <scheme val="minor"/>
      </rPr>
      <t>JV- 4:15pm–6:15pm</t>
    </r>
    <r>
      <rPr>
        <sz val="8"/>
        <rFont val="Franklin Gothic Book"/>
        <family val="2"/>
        <scheme val="minor"/>
      </rPr>
      <t xml:space="preserve"> at Park </t>
    </r>
    <r>
      <rPr>
        <b/>
        <sz val="8"/>
        <rFont val="Franklin Gothic Book"/>
        <family val="2"/>
        <scheme val="minor"/>
      </rPr>
      <t>B-12:00pm</t>
    </r>
    <r>
      <rPr>
        <sz val="8"/>
        <rFont val="Franklin Gothic Book"/>
        <family val="2"/>
        <scheme val="minor"/>
      </rPr>
      <t xml:space="preserve"> at Eastview HS </t>
    </r>
    <r>
      <rPr>
        <b/>
        <sz val="8"/>
        <rFont val="Franklin Gothic Book"/>
        <family val="2"/>
        <scheme val="minor"/>
      </rPr>
      <t>9th - 10:00am</t>
    </r>
    <r>
      <rPr>
        <sz val="8"/>
        <rFont val="Franklin Gothic Book"/>
        <family val="2"/>
        <scheme val="minor"/>
      </rPr>
      <t xml:space="preserve"> at Eastview HS</t>
    </r>
  </si>
  <si>
    <r>
      <rPr>
        <b/>
        <sz val="9"/>
        <rFont val="Franklin Gothic Book"/>
        <family val="2"/>
        <scheme val="minor"/>
      </rPr>
      <t>V-  7pm–9pm</t>
    </r>
    <r>
      <rPr>
        <sz val="9"/>
        <rFont val="Franklin Gothic Book"/>
        <family val="2"/>
        <scheme val="minor"/>
      </rPr>
      <t xml:space="preserve"> at White Bear Lake Area High  </t>
    </r>
    <r>
      <rPr>
        <b/>
        <sz val="9"/>
        <rFont val="Franklin Gothic Book"/>
        <family val="2"/>
        <scheme val="minor"/>
      </rPr>
      <t xml:space="preserve"> JV- 4:15pm–6:15pm</t>
    </r>
    <r>
      <rPr>
        <sz val="9"/>
        <rFont val="Franklin Gothic Book"/>
        <family val="2"/>
        <scheme val="minor"/>
      </rPr>
      <t xml:space="preserve"> at White Bear Lake Area </t>
    </r>
    <r>
      <rPr>
        <b/>
        <sz val="9"/>
        <rFont val="Franklin Gothic Book"/>
        <family val="2"/>
        <scheme val="minor"/>
      </rPr>
      <t>B-4:15pm</t>
    </r>
    <r>
      <rPr>
        <sz val="9"/>
        <rFont val="Franklin Gothic Book"/>
        <family val="2"/>
        <scheme val="minor"/>
      </rPr>
      <t xml:space="preserve"> at PHS</t>
    </r>
  </si>
  <si>
    <r>
      <rPr>
        <b/>
        <sz val="9"/>
        <rFont val="Franklin Gothic Book"/>
        <family val="2"/>
        <scheme val="minor"/>
      </rPr>
      <t>V</t>
    </r>
    <r>
      <rPr>
        <sz val="9"/>
        <rFont val="Franklin Gothic Book"/>
        <family val="2"/>
        <scheme val="minor"/>
      </rPr>
      <t>- Woodbury from 7:00pm–9:00pm at PHS</t>
    </r>
    <r>
      <rPr>
        <b/>
        <sz val="9"/>
        <rFont val="Franklin Gothic Book"/>
        <family val="2"/>
        <scheme val="minor"/>
      </rPr>
      <t xml:space="preserve">  JV- 4:15pm–6:15pm</t>
    </r>
    <r>
      <rPr>
        <sz val="9"/>
        <rFont val="Franklin Gothic Book"/>
        <family val="2"/>
        <scheme val="minor"/>
      </rPr>
      <t xml:space="preserve"> at Park </t>
    </r>
    <r>
      <rPr>
        <b/>
        <sz val="9"/>
        <rFont val="Franklin Gothic Book"/>
        <family val="2"/>
        <scheme val="minor"/>
      </rPr>
      <t>B-4:15pm</t>
    </r>
    <r>
      <rPr>
        <sz val="9"/>
        <rFont val="Franklin Gothic Book"/>
        <family val="2"/>
        <scheme val="minor"/>
      </rPr>
      <t xml:space="preserve"> at Woodbury HS</t>
    </r>
  </si>
  <si>
    <r>
      <rPr>
        <b/>
        <sz val="9"/>
        <rFont val="Franklin Gothic Book"/>
        <family val="2"/>
        <scheme val="minor"/>
      </rPr>
      <t>V- 7pm–9pm</t>
    </r>
    <r>
      <rPr>
        <sz val="9"/>
        <rFont val="Franklin Gothic Book"/>
        <family val="2"/>
        <scheme val="minor"/>
      </rPr>
      <t xml:space="preserve"> at Shakopee West Middle School  </t>
    </r>
    <r>
      <rPr>
        <b/>
        <sz val="9"/>
        <rFont val="Franklin Gothic Book"/>
        <family val="2"/>
        <scheme val="minor"/>
      </rPr>
      <t>JV- 5pm–7pm</t>
    </r>
    <r>
      <rPr>
        <sz val="9"/>
        <rFont val="Franklin Gothic Book"/>
        <family val="2"/>
        <scheme val="minor"/>
      </rPr>
      <t xml:space="preserve"> at Shakopee </t>
    </r>
    <r>
      <rPr>
        <b/>
        <sz val="9"/>
        <rFont val="Franklin Gothic Book"/>
        <family val="2"/>
        <scheme val="minor"/>
      </rPr>
      <t>B-3:00pm</t>
    </r>
    <r>
      <rPr>
        <sz val="9"/>
        <rFont val="Franklin Gothic Book"/>
        <family val="2"/>
        <scheme val="minor"/>
      </rPr>
      <t xml:space="preserve"> at PHS </t>
    </r>
    <r>
      <rPr>
        <b/>
        <sz val="9"/>
        <rFont val="Franklin Gothic Book"/>
        <family val="2"/>
        <scheme val="minor"/>
      </rPr>
      <t>9th- 1pm</t>
    </r>
    <r>
      <rPr>
        <sz val="9"/>
        <rFont val="Franklin Gothic Book"/>
        <family val="2"/>
        <scheme val="minor"/>
      </rPr>
      <t xml:space="preserve"> at PHS</t>
    </r>
  </si>
  <si>
    <r>
      <rPr>
        <b/>
        <sz val="9"/>
        <rFont val="Franklin Gothic Book"/>
        <family val="2"/>
        <scheme val="minor"/>
      </rPr>
      <t>V</t>
    </r>
    <r>
      <rPr>
        <sz val="9"/>
        <rFont val="Franklin Gothic Book"/>
        <family val="2"/>
        <scheme val="minor"/>
      </rPr>
      <t xml:space="preserve">- Mounds View 5pm–7pm at PHS </t>
    </r>
    <r>
      <rPr>
        <b/>
        <sz val="9"/>
        <rFont val="Franklin Gothic Book"/>
        <family val="2"/>
        <scheme val="minor"/>
      </rPr>
      <t xml:space="preserve"> JV-4:15pm–6:15pm</t>
    </r>
    <r>
      <rPr>
        <sz val="9"/>
        <rFont val="Franklin Gothic Book"/>
        <family val="2"/>
        <scheme val="minor"/>
      </rPr>
      <t xml:space="preserve"> at Park </t>
    </r>
    <r>
      <rPr>
        <b/>
        <sz val="9"/>
        <rFont val="Franklin Gothic Book"/>
        <family val="2"/>
        <scheme val="minor"/>
      </rPr>
      <t>B-4:15</t>
    </r>
    <r>
      <rPr>
        <sz val="9"/>
        <rFont val="Franklin Gothic Book"/>
        <family val="2"/>
        <scheme val="minor"/>
      </rPr>
      <t>pm at Mounds View HS</t>
    </r>
  </si>
  <si>
    <r>
      <rPr>
        <b/>
        <sz val="9"/>
        <rFont val="Franklin Gothic Book"/>
        <family val="2"/>
        <scheme val="minor"/>
      </rPr>
      <t>V- 5pm–7pm</t>
    </r>
    <r>
      <rPr>
        <sz val="9"/>
        <rFont val="Franklin Gothic Book"/>
        <family val="2"/>
        <scheme val="minor"/>
      </rPr>
      <t xml:space="preserve"> at Irondale High School  </t>
    </r>
    <r>
      <rPr>
        <b/>
        <sz val="9"/>
        <rFont val="Franklin Gothic Book"/>
        <family val="2"/>
        <scheme val="minor"/>
      </rPr>
      <t>JV -4:15pm–6:15pm</t>
    </r>
    <r>
      <rPr>
        <sz val="9"/>
        <rFont val="Franklin Gothic Book"/>
        <family val="2"/>
        <scheme val="minor"/>
      </rPr>
      <t xml:space="preserve"> at Edgewood Middle School</t>
    </r>
    <r>
      <rPr>
        <b/>
        <sz val="9"/>
        <rFont val="Franklin Gothic Book"/>
        <family val="2"/>
        <scheme val="minor"/>
      </rPr>
      <t xml:space="preserve"> B-4:15pm</t>
    </r>
    <r>
      <rPr>
        <sz val="9"/>
        <rFont val="Franklin Gothic Book"/>
        <family val="2"/>
        <scheme val="minor"/>
      </rPr>
      <t xml:space="preserve"> at PHS</t>
    </r>
  </si>
  <si>
    <r>
      <rPr>
        <b/>
        <sz val="8"/>
        <rFont val="Franklin Gothic Book"/>
        <family val="2"/>
        <scheme val="minor"/>
      </rPr>
      <t>V- 2pm–4pm</t>
    </r>
    <r>
      <rPr>
        <sz val="8"/>
        <rFont val="Franklin Gothic Book"/>
        <family val="2"/>
        <scheme val="minor"/>
      </rPr>
      <t xml:space="preserve"> at Hastings - McNamara Stadium/Todd Field  </t>
    </r>
    <r>
      <rPr>
        <b/>
        <sz val="8"/>
        <rFont val="Franklin Gothic Book"/>
        <family val="2"/>
        <scheme val="minor"/>
      </rPr>
      <t>JV - 11:30am–1:30pm</t>
    </r>
    <r>
      <rPr>
        <sz val="8"/>
        <rFont val="Franklin Gothic Book"/>
        <family val="2"/>
        <scheme val="minor"/>
      </rPr>
      <t xml:space="preserve"> at Hastings High School </t>
    </r>
    <r>
      <rPr>
        <b/>
        <sz val="8"/>
        <rFont val="Franklin Gothic Book"/>
        <family val="2"/>
        <scheme val="minor"/>
      </rPr>
      <t>B-11:30am</t>
    </r>
    <r>
      <rPr>
        <sz val="8"/>
        <rFont val="Franklin Gothic Book"/>
        <family val="2"/>
        <scheme val="minor"/>
      </rPr>
      <t xml:space="preserve"> at Hastings HS</t>
    </r>
  </si>
  <si>
    <r>
      <rPr>
        <b/>
        <sz val="9"/>
        <rFont val="Franklin Gothic Book"/>
        <family val="2"/>
        <scheme val="minor"/>
      </rPr>
      <t>V</t>
    </r>
    <r>
      <rPr>
        <sz val="9"/>
        <rFont val="Franklin Gothic Book"/>
        <family val="2"/>
        <scheme val="minor"/>
      </rPr>
      <t xml:space="preserve">-  East Ridge from 7pm–9pm at PHS </t>
    </r>
    <r>
      <rPr>
        <b/>
        <sz val="9"/>
        <rFont val="Franklin Gothic Book"/>
        <family val="2"/>
        <scheme val="minor"/>
      </rPr>
      <t>Senior Night</t>
    </r>
    <r>
      <rPr>
        <sz val="9"/>
        <rFont val="Franklin Gothic Book"/>
        <family val="2"/>
        <scheme val="minor"/>
      </rPr>
      <t xml:space="preserve"> </t>
    </r>
    <r>
      <rPr>
        <b/>
        <sz val="9"/>
        <rFont val="Franklin Gothic Book"/>
        <family val="2"/>
        <scheme val="minor"/>
      </rPr>
      <t>JV - 4:15pm–6:15pm</t>
    </r>
    <r>
      <rPr>
        <sz val="9"/>
        <rFont val="Franklin Gothic Book"/>
        <family val="2"/>
        <scheme val="minor"/>
      </rPr>
      <t xml:space="preserve"> at Park </t>
    </r>
    <r>
      <rPr>
        <b/>
        <sz val="9"/>
        <rFont val="Franklin Gothic Book"/>
        <family val="2"/>
        <scheme val="minor"/>
      </rPr>
      <t>B-4:15pm</t>
    </r>
    <r>
      <rPr>
        <sz val="9"/>
        <rFont val="Franklin Gothic Book"/>
        <family val="2"/>
        <scheme val="minor"/>
      </rPr>
      <t xml:space="preserve"> at East Ridge </t>
    </r>
  </si>
  <si>
    <r>
      <rPr>
        <b/>
        <sz val="9"/>
        <rFont val="Franklin Gothic Book"/>
        <family val="2"/>
        <scheme val="minor"/>
      </rPr>
      <t>V-  7pm–9pm</t>
    </r>
    <r>
      <rPr>
        <sz val="9"/>
        <rFont val="Franklin Gothic Book"/>
        <family val="2"/>
        <scheme val="minor"/>
      </rPr>
      <t xml:space="preserve"> at Forest Lake Area HS    J</t>
    </r>
    <r>
      <rPr>
        <b/>
        <sz val="9"/>
        <rFont val="Franklin Gothic Book"/>
        <family val="2"/>
        <scheme val="minor"/>
      </rPr>
      <t>V - 4:15pm–6:15p</t>
    </r>
    <r>
      <rPr>
        <sz val="9"/>
        <rFont val="Franklin Gothic Book"/>
        <family val="2"/>
        <scheme val="minor"/>
      </rPr>
      <t xml:space="preserve">m at Forest Lake HS </t>
    </r>
    <r>
      <rPr>
        <b/>
        <sz val="9"/>
        <rFont val="Franklin Gothic Book"/>
        <family val="2"/>
        <scheme val="minor"/>
      </rPr>
      <t xml:space="preserve">B-4:15pm </t>
    </r>
    <r>
      <rPr>
        <sz val="9"/>
        <rFont val="Franklin Gothic Book"/>
        <family val="2"/>
        <scheme val="minor"/>
      </rPr>
      <t xml:space="preserve">at PHS </t>
    </r>
  </si>
  <si>
    <r>
      <rPr>
        <b/>
        <sz val="9"/>
        <rFont val="Franklin Gothic Book"/>
        <family val="2"/>
        <scheme val="minor"/>
      </rPr>
      <t>9th-  4:15pm</t>
    </r>
    <r>
      <rPr>
        <sz val="9"/>
        <rFont val="Franklin Gothic Book"/>
        <family val="2"/>
        <scheme val="minor"/>
      </rPr>
      <t xml:space="preserve"> at Forest Lake Central Learning Center Fields</t>
    </r>
  </si>
  <si>
    <r>
      <rPr>
        <b/>
        <sz val="9"/>
        <rFont val="Franklin Gothic Book"/>
        <family val="2"/>
        <scheme val="minor"/>
      </rPr>
      <t>9th</t>
    </r>
    <r>
      <rPr>
        <sz val="9"/>
        <rFont val="Franklin Gothic Book"/>
        <family val="2"/>
        <scheme val="minor"/>
      </rPr>
      <t xml:space="preserve"> - Irondale at 4:15pm at Edgewood Middle School</t>
    </r>
  </si>
  <si>
    <r>
      <rPr>
        <b/>
        <sz val="9"/>
        <rFont val="Franklin Gothic Book"/>
        <family val="2"/>
        <scheme val="minor"/>
      </rPr>
      <t>9th</t>
    </r>
    <r>
      <rPr>
        <sz val="9"/>
        <rFont val="Franklin Gothic Book"/>
        <family val="2"/>
        <scheme val="minor"/>
      </rPr>
      <t xml:space="preserve"> - 4:15pm at White Bear Lake Area High School - Stadium</t>
    </r>
  </si>
  <si>
    <r>
      <rPr>
        <b/>
        <sz val="9"/>
        <rFont val="Franklin Gothic Book"/>
        <family val="2"/>
        <scheme val="minor"/>
      </rPr>
      <t>9th</t>
    </r>
    <r>
      <rPr>
        <sz val="9"/>
        <rFont val="Franklin Gothic Book"/>
        <family val="2"/>
        <scheme val="minor"/>
      </rPr>
      <t xml:space="preserve"> Away vs. Stillwater at 4:15pm at Stillwater Area High School</t>
    </r>
  </si>
  <si>
    <r>
      <rPr>
        <b/>
        <sz val="9"/>
        <rFont val="Franklin Gothic Book"/>
        <family val="2"/>
        <scheme val="minor"/>
      </rPr>
      <t>9th</t>
    </r>
    <r>
      <rPr>
        <sz val="9"/>
        <rFont val="Franklin Gothic Book"/>
        <family val="2"/>
        <scheme val="minor"/>
      </rPr>
      <t xml:space="preserve"> -  Mounds View at 4:15pm at Cottage Grove Middle School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</si>
</sst>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39" x14ac:knownFonts="1">
    <font>
      <sz val="1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b/>
      <sz val="11"/>
      <color theme="0"/>
      <name val="Franklin Gothic Book"/>
      <family val="2"/>
      <scheme val="minor"/>
    </font>
    <font>
      <b/>
      <sz val="14"/>
      <color theme="0"/>
      <name val="Franklin Gothic Book"/>
      <family val="2"/>
      <scheme val="minor"/>
    </font>
    <font>
      <b/>
      <sz val="28"/>
      <color theme="0"/>
      <name val="Franklin Gothic Demi"/>
      <family val="2"/>
      <scheme val="major"/>
    </font>
    <font>
      <sz val="36"/>
      <color theme="4" tint="-0.24994659260841701"/>
      <name val="Franklin Gothic Book"/>
      <family val="2"/>
      <scheme val="minor"/>
    </font>
    <font>
      <b/>
      <sz val="11"/>
      <color theme="3"/>
      <name val="Franklin Gothic Demi"/>
      <family val="2"/>
      <scheme val="major"/>
    </font>
    <font>
      <sz val="16"/>
      <color theme="1"/>
      <name val="Franklin Gothic Book"/>
      <family val="2"/>
      <scheme val="minor"/>
    </font>
    <font>
      <b/>
      <sz val="11"/>
      <color theme="0"/>
      <name val="Franklin Gothic Demi"/>
      <family val="2"/>
      <scheme val="major"/>
    </font>
    <font>
      <sz val="11"/>
      <name val="Franklin Gothic Book"/>
      <family val="2"/>
      <scheme val="minor"/>
    </font>
    <font>
      <sz val="11"/>
      <color theme="1"/>
      <name val="Franklin Gothic Demi"/>
      <family val="2"/>
      <scheme val="major"/>
    </font>
    <font>
      <sz val="11"/>
      <color indexed="63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i/>
      <sz val="11"/>
      <color theme="3" tint="-0.24994659260841701"/>
      <name val="Franklin Gothic Book"/>
      <family val="2"/>
      <scheme val="minor"/>
    </font>
    <font>
      <sz val="11"/>
      <name val="Franklin Gothic Demi"/>
      <family val="2"/>
      <scheme val="major"/>
    </font>
    <font>
      <sz val="36"/>
      <color theme="1"/>
      <name val="Franklin Gothic Demi"/>
      <family val="2"/>
      <scheme val="major"/>
    </font>
    <font>
      <b/>
      <sz val="36"/>
      <color theme="1"/>
      <name val="Franklin Gothic Demi"/>
      <family val="2"/>
      <scheme val="major"/>
    </font>
    <font>
      <sz val="10"/>
      <name val="Franklin Gothic Demi"/>
      <family val="2"/>
      <scheme val="major"/>
    </font>
    <font>
      <sz val="16"/>
      <color theme="1"/>
      <name val="Franklin Gothic Demi"/>
      <family val="2"/>
      <scheme val="major"/>
    </font>
    <font>
      <sz val="36"/>
      <name val="Franklin Gothic Demi"/>
      <family val="2"/>
      <scheme val="major"/>
    </font>
    <font>
      <sz val="36"/>
      <color theme="4" tint="-0.24994659260841701"/>
      <name val="Franklin Gothic Demi"/>
      <family val="2"/>
      <scheme val="major"/>
    </font>
    <font>
      <sz val="9"/>
      <color theme="1"/>
      <name val="Franklin Gothic Book"/>
      <family val="2"/>
      <scheme val="minor"/>
    </font>
    <font>
      <sz val="9"/>
      <name val="Aptos"/>
      <family val="2"/>
    </font>
    <font>
      <b/>
      <sz val="12"/>
      <color theme="1"/>
      <name val="Franklin Gothic Book"/>
      <family val="2"/>
      <scheme val="minor"/>
    </font>
    <font>
      <b/>
      <sz val="14"/>
      <color theme="1"/>
      <name val="Franklin Gothic Book"/>
      <family val="2"/>
      <scheme val="minor"/>
    </font>
    <font>
      <b/>
      <sz val="16"/>
      <color theme="1"/>
      <name val="Franklin Gothic Book"/>
      <family val="2"/>
      <scheme val="minor"/>
    </font>
    <font>
      <sz val="10"/>
      <name val="Franklin Gothic Book"/>
      <family val="2"/>
      <scheme val="minor"/>
    </font>
    <font>
      <b/>
      <sz val="10"/>
      <name val="Franklin Gothic Book"/>
      <family val="2"/>
      <scheme val="minor"/>
    </font>
    <font>
      <sz val="9"/>
      <name val="Franklin Gothic Book"/>
      <family val="2"/>
      <scheme val="minor"/>
    </font>
    <font>
      <sz val="16"/>
      <name val="Franklin Gothic Demi"/>
      <family val="2"/>
      <scheme val="major"/>
    </font>
    <font>
      <b/>
      <sz val="11"/>
      <name val="Franklin Gothic Demi"/>
      <family val="2"/>
      <scheme val="major"/>
    </font>
    <font>
      <b/>
      <sz val="9"/>
      <name val="Franklin Gothic Book"/>
      <family val="2"/>
      <scheme val="minor"/>
    </font>
    <font>
      <b/>
      <sz val="11"/>
      <name val="Franklin Gothic Book"/>
      <family val="2"/>
      <scheme val="minor"/>
    </font>
    <font>
      <sz val="8"/>
      <name val="Franklin Gothic Book"/>
      <family val="2"/>
      <scheme val="minor"/>
    </font>
    <font>
      <b/>
      <sz val="8"/>
      <name val="Franklin Gothic Book"/>
      <family val="2"/>
      <scheme val="minor"/>
    </font>
    <font>
      <b/>
      <sz val="9"/>
      <name val="Aptos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theme="1"/>
      </patternFill>
    </fill>
  </fills>
  <borders count="1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</borders>
  <cellStyleXfs count="16">
    <xf numFmtId="0" fontId="0" fillId="0" borderId="0" applyFill="0" applyBorder="0" applyProtection="0"/>
    <xf numFmtId="0" fontId="14" fillId="3" borderId="0" applyNumberFormat="0" applyBorder="0" applyAlignment="0" applyProtection="0"/>
    <xf numFmtId="0" fontId="8" fillId="0" borderId="0" applyNumberFormat="0" applyFill="0" applyProtection="0">
      <alignment horizontal="left" indent="3"/>
    </xf>
    <xf numFmtId="0" fontId="5" fillId="4" borderId="1" applyNumberFormat="0" applyAlignment="0" applyProtection="0"/>
    <xf numFmtId="0" fontId="6" fillId="5" borderId="2" applyNumberFormat="0" applyProtection="0">
      <alignment vertical="center"/>
    </xf>
    <xf numFmtId="164" fontId="10" fillId="0" borderId="9" applyFill="0" applyProtection="0">
      <alignment horizontal="left" vertical="center" wrapText="1" indent="1"/>
    </xf>
    <xf numFmtId="164" fontId="13" fillId="0" borderId="6" applyFill="0" applyProtection="0">
      <alignment horizontal="left" vertical="top" wrapText="1" indent="1"/>
    </xf>
    <xf numFmtId="164" fontId="3" fillId="0" borderId="0" applyNumberFormat="0" applyFill="0" applyProtection="0">
      <alignment horizontal="left" vertical="top" wrapText="1" indent="1"/>
    </xf>
    <xf numFmtId="164" fontId="12" fillId="0" borderId="8" applyNumberFormat="0" applyFill="0" applyProtection="0">
      <alignment horizontal="left" vertical="center" wrapText="1" indent="1"/>
    </xf>
    <xf numFmtId="0" fontId="7" fillId="6" borderId="0" applyNumberFormat="0" applyBorder="0" applyProtection="0">
      <alignment horizontal="center"/>
    </xf>
    <xf numFmtId="0" fontId="11" fillId="9" borderId="3" applyNumberFormat="0" applyProtection="0">
      <alignment horizontal="left" vertical="center" indent="1"/>
    </xf>
    <xf numFmtId="0" fontId="11" fillId="6" borderId="3" applyNumberFormat="0" applyProtection="0">
      <alignment horizontal="left" indent="1"/>
    </xf>
    <xf numFmtId="0" fontId="9" fillId="0" borderId="0" applyNumberFormat="0" applyFill="0" applyBorder="0" applyAlignment="0" applyProtection="0"/>
    <xf numFmtId="0" fontId="12" fillId="7" borderId="10" applyNumberFormat="0" applyFont="0" applyAlignment="0" applyProtection="0"/>
    <xf numFmtId="0" fontId="16" fillId="0" borderId="0" applyNumberFormat="0" applyFill="0" applyBorder="0" applyAlignment="0" applyProtection="0"/>
    <xf numFmtId="0" fontId="15" fillId="0" borderId="11" applyNumberFormat="0" applyFill="0" applyAlignment="0" applyProtection="0"/>
  </cellStyleXfs>
  <cellXfs count="45">
    <xf numFmtId="0" fontId="0" fillId="0" borderId="0" xfId="0"/>
    <xf numFmtId="0" fontId="2" fillId="0" borderId="6" xfId="6" applyNumberFormat="1" applyFont="1" applyFill="1">
      <alignment horizontal="left" vertical="top" wrapText="1" indent="1"/>
    </xf>
    <xf numFmtId="0" fontId="2" fillId="0" borderId="5" xfId="6" applyNumberFormat="1" applyFont="1" applyFill="1" applyBorder="1">
      <alignment horizontal="left" vertical="top" wrapText="1" indent="1"/>
    </xf>
    <xf numFmtId="0" fontId="2" fillId="0" borderId="12" xfId="6" applyNumberFormat="1" applyFont="1" applyFill="1" applyBorder="1">
      <alignment horizontal="left" vertical="top" wrapText="1" indent="1"/>
    </xf>
    <xf numFmtId="0" fontId="2" fillId="0" borderId="7" xfId="6" applyNumberFormat="1" applyFont="1" applyFill="1" applyBorder="1">
      <alignment horizontal="left" vertical="top" wrapText="1" indent="1"/>
    </xf>
    <xf numFmtId="0" fontId="17" fillId="2" borderId="0" xfId="0" applyFont="1" applyFill="1"/>
    <xf numFmtId="0" fontId="18" fillId="0" borderId="0" xfId="2" applyFont="1" applyAlignment="1">
      <alignment horizontal="left" vertical="center"/>
    </xf>
    <xf numFmtId="0" fontId="17" fillId="0" borderId="0" xfId="0" applyFont="1"/>
    <xf numFmtId="0" fontId="19" fillId="0" borderId="0" xfId="9" applyFont="1" applyFill="1" applyAlignment="1">
      <alignment horizontal="right" vertical="center"/>
    </xf>
    <xf numFmtId="0" fontId="20" fillId="0" borderId="0" xfId="0" applyFont="1"/>
    <xf numFmtId="0" fontId="11" fillId="8" borderId="14" xfId="10" applyFill="1" applyBorder="1">
      <alignment horizontal="left" vertical="center" indent="1"/>
    </xf>
    <xf numFmtId="0" fontId="11" fillId="8" borderId="15" xfId="11" applyFill="1" applyBorder="1" applyAlignment="1">
      <alignment horizontal="left" vertical="center" indent="1"/>
    </xf>
    <xf numFmtId="0" fontId="11" fillId="8" borderId="15" xfId="10" applyFill="1" applyBorder="1">
      <alignment horizontal="left" vertical="center" indent="1"/>
    </xf>
    <xf numFmtId="0" fontId="11" fillId="8" borderId="16" xfId="10" applyFill="1" applyBorder="1">
      <alignment horizontal="left" vertical="center" indent="1"/>
    </xf>
    <xf numFmtId="164" fontId="21" fillId="0" borderId="13" xfId="5" applyFont="1" applyFill="1" applyBorder="1">
      <alignment horizontal="left" vertical="center" wrapText="1" indent="1"/>
    </xf>
    <xf numFmtId="164" fontId="21" fillId="0" borderId="5" xfId="5" applyFont="1" applyFill="1" applyBorder="1">
      <alignment horizontal="left" vertical="center" wrapText="1" indent="1"/>
    </xf>
    <xf numFmtId="164" fontId="21" fillId="0" borderId="9" xfId="5" applyFont="1" applyFill="1">
      <alignment horizontal="left" vertical="center" wrapText="1" indent="1"/>
    </xf>
    <xf numFmtId="164" fontId="21" fillId="0" borderId="4" xfId="5" applyFont="1" applyFill="1" applyBorder="1">
      <alignment horizontal="left" vertical="center" wrapText="1" indent="1"/>
    </xf>
    <xf numFmtId="0" fontId="22" fillId="0" borderId="0" xfId="0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11" fillId="8" borderId="13" xfId="10" applyFill="1" applyBorder="1">
      <alignment horizontal="left" vertical="center" indent="1"/>
    </xf>
    <xf numFmtId="0" fontId="11" fillId="8" borderId="17" xfId="11" applyFill="1" applyBorder="1" applyAlignment="1">
      <alignment horizontal="left" vertical="center" indent="1"/>
    </xf>
    <xf numFmtId="0" fontId="11" fillId="8" borderId="17" xfId="10" applyFill="1" applyBorder="1">
      <alignment horizontal="left" vertical="center" indent="1"/>
    </xf>
    <xf numFmtId="0" fontId="11" fillId="8" borderId="18" xfId="10" applyFill="1" applyBorder="1">
      <alignment horizontal="left" vertical="center" indent="1"/>
    </xf>
    <xf numFmtId="0" fontId="17" fillId="2" borderId="0" xfId="0" applyFont="1" applyFill="1" applyBorder="1"/>
    <xf numFmtId="0" fontId="23" fillId="0" borderId="0" xfId="2" applyFont="1">
      <alignment horizontal="left" indent="3"/>
    </xf>
    <xf numFmtId="0" fontId="24" fillId="0" borderId="5" xfId="6" applyNumberFormat="1" applyFont="1" applyFill="1" applyBorder="1">
      <alignment horizontal="left" vertical="top" wrapText="1" indent="1"/>
    </xf>
    <xf numFmtId="0" fontId="1" fillId="0" borderId="12" xfId="6" applyNumberFormat="1" applyFont="1" applyFill="1" applyBorder="1">
      <alignment horizontal="left" vertical="top" wrapText="1" indent="1"/>
    </xf>
    <xf numFmtId="0" fontId="25" fillId="0" borderId="0" xfId="0" applyFont="1" applyAlignment="1">
      <alignment horizontal="left" vertical="center" wrapText="1" indent="1"/>
    </xf>
    <xf numFmtId="0" fontId="28" fillId="0" borderId="6" xfId="6" applyNumberFormat="1" applyFont="1" applyFill="1">
      <alignment horizontal="left" vertical="top" wrapText="1" indent="1"/>
    </xf>
    <xf numFmtId="0" fontId="27" fillId="0" borderId="6" xfId="6" applyNumberFormat="1" applyFont="1" applyFill="1">
      <alignment horizontal="left" vertical="top" wrapText="1" indent="1"/>
    </xf>
    <xf numFmtId="0" fontId="12" fillId="0" borderId="6" xfId="6" applyNumberFormat="1" applyFont="1" applyFill="1">
      <alignment horizontal="left" vertical="top" wrapText="1" indent="1"/>
    </xf>
    <xf numFmtId="0" fontId="29" fillId="0" borderId="6" xfId="6" applyNumberFormat="1" applyFont="1" applyFill="1">
      <alignment horizontal="left" vertical="top" wrapText="1" indent="1"/>
    </xf>
    <xf numFmtId="0" fontId="31" fillId="0" borderId="6" xfId="6" applyNumberFormat="1" applyFont="1" applyFill="1">
      <alignment horizontal="left" vertical="top" wrapText="1" indent="1"/>
    </xf>
    <xf numFmtId="164" fontId="32" fillId="0" borderId="9" xfId="5" applyFont="1" applyFill="1">
      <alignment horizontal="left" vertical="center" wrapText="1" indent="1"/>
    </xf>
    <xf numFmtId="0" fontId="22" fillId="0" borderId="0" xfId="2" applyFont="1" applyFill="1" applyAlignment="1">
      <alignment horizontal="left" vertical="center"/>
    </xf>
    <xf numFmtId="0" fontId="33" fillId="8" borderId="13" xfId="10" applyFont="1" applyFill="1" applyBorder="1">
      <alignment horizontal="left" vertical="center" indent="1"/>
    </xf>
    <xf numFmtId="0" fontId="33" fillId="8" borderId="17" xfId="11" applyFont="1" applyFill="1" applyBorder="1" applyAlignment="1">
      <alignment horizontal="left" vertical="center" indent="1"/>
    </xf>
    <xf numFmtId="0" fontId="33" fillId="8" borderId="17" xfId="10" applyFont="1" applyFill="1" applyBorder="1">
      <alignment horizontal="left" vertical="center" indent="1"/>
    </xf>
    <xf numFmtId="164" fontId="32" fillId="0" borderId="13" xfId="5" applyFont="1" applyFill="1" applyBorder="1">
      <alignment horizontal="left" vertical="center" wrapText="1" indent="1"/>
    </xf>
    <xf numFmtId="0" fontId="22" fillId="0" borderId="0" xfId="2" applyFont="1" applyAlignment="1">
      <alignment horizontal="left" vertical="center"/>
    </xf>
    <xf numFmtId="0" fontId="35" fillId="0" borderId="6" xfId="6" applyNumberFormat="1" applyFont="1" applyFill="1">
      <alignment horizontal="left" vertical="top" wrapText="1" indent="1"/>
    </xf>
    <xf numFmtId="0" fontId="30" fillId="0" borderId="6" xfId="6" applyNumberFormat="1" applyFont="1" applyFill="1">
      <alignment horizontal="left" vertical="top" wrapText="1" indent="1"/>
    </xf>
    <xf numFmtId="0" fontId="36" fillId="0" borderId="6" xfId="6" applyNumberFormat="1" applyFont="1" applyFill="1">
      <alignment horizontal="left" vertical="top" wrapText="1" indent="1"/>
    </xf>
    <xf numFmtId="0" fontId="26" fillId="0" borderId="5" xfId="6" applyNumberFormat="1" applyFont="1" applyFill="1" applyBorder="1">
      <alignment horizontal="left" vertical="top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theme="1" tint="0.499984740745262"/>
      </font>
    </dxf>
    <dxf>
      <font>
        <b val="0"/>
        <i val="0"/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3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 fitToPage="1"/>
  </sheetPr>
  <dimension ref="A1:H49"/>
  <sheetViews>
    <sheetView showGridLines="0" tabSelected="1" zoomScale="70" zoomScaleNormal="70" workbookViewId="0">
      <selection activeCell="G21" sqref="G21"/>
    </sheetView>
  </sheetViews>
  <sheetFormatPr defaultColWidth="8.53515625" defaultRowHeight="15" x14ac:dyDescent="0.4"/>
  <cols>
    <col min="1" max="1" width="2.61328125" customWidth="1"/>
    <col min="2" max="2" width="18" customWidth="1"/>
    <col min="3" max="7" width="17.53515625" customWidth="1"/>
    <col min="8" max="8" width="18.69140625" customWidth="1"/>
    <col min="9" max="9" width="2.61328125" customWidth="1"/>
    <col min="14" max="14" width="5.4609375" customWidth="1"/>
  </cols>
  <sheetData>
    <row r="1" spans="1:8" ht="18" customHeight="1" x14ac:dyDescent="0.4"/>
    <row r="2" spans="1:8" s="7" customFormat="1" ht="75" customHeight="1" x14ac:dyDescent="0.4">
      <c r="A2" s="5"/>
      <c r="B2" s="6" t="s">
        <v>1</v>
      </c>
      <c r="D2" s="6"/>
      <c r="E2" s="6"/>
      <c r="F2" s="5"/>
      <c r="G2" s="5"/>
      <c r="H2" s="8">
        <v>2025</v>
      </c>
    </row>
    <row r="3" spans="1:8" s="7" customFormat="1" ht="25" customHeight="1" x14ac:dyDescent="0.4">
      <c r="A3" s="9"/>
      <c r="B3" s="10" t="s">
        <v>0</v>
      </c>
      <c r="C3" s="11" t="str">
        <f>UPPER(TEXT(C4,"dddd"))</f>
        <v>TUESDAY</v>
      </c>
      <c r="D3" s="12" t="str">
        <f t="shared" ref="D3:H3" si="0">UPPER(TEXT(D4,"dddd"))</f>
        <v>WEDNESDAY</v>
      </c>
      <c r="E3" s="11" t="str">
        <f t="shared" si="0"/>
        <v>THURSDAY</v>
      </c>
      <c r="F3" s="12" t="str">
        <f t="shared" si="0"/>
        <v>FRIDAY</v>
      </c>
      <c r="G3" s="11" t="str">
        <f t="shared" si="0"/>
        <v>SATURDAY</v>
      </c>
      <c r="H3" s="13" t="str">
        <f t="shared" si="0"/>
        <v>SUNDAY</v>
      </c>
    </row>
    <row r="4" spans="1:8" s="7" customFormat="1" ht="25" customHeight="1" x14ac:dyDescent="0.4">
      <c r="B4" s="14">
        <f t="array" ref="B4:H4">Days+1+DATE(Calendar1Year,Calendar1MonthOption,1)-WEEKDAY(DATE(Calendar1Year,Calendar1MonthOption,1),WeekdayOption)</f>
        <v>45866</v>
      </c>
      <c r="C4" s="14">
        <v>45867</v>
      </c>
      <c r="D4" s="14">
        <v>45868</v>
      </c>
      <c r="E4" s="14">
        <v>45869</v>
      </c>
      <c r="F4" s="14">
        <v>45870</v>
      </c>
      <c r="G4" s="14">
        <v>45871</v>
      </c>
      <c r="H4" s="15">
        <v>45872</v>
      </c>
    </row>
    <row r="5" spans="1:8" ht="75" customHeight="1" x14ac:dyDescent="0.4">
      <c r="B5" s="1"/>
      <c r="C5" s="1"/>
      <c r="D5" s="1"/>
      <c r="E5" s="1"/>
      <c r="F5" s="1"/>
      <c r="G5" s="1"/>
      <c r="H5" s="2"/>
    </row>
    <row r="6" spans="1:8" s="7" customFormat="1" ht="25" customHeight="1" x14ac:dyDescent="0.4">
      <c r="B6" s="16">
        <f t="array" ref="B6:H6">Days+8+DATE(Calendar1Year,Calendar1MonthOption,1)-WEEKDAY(DATE(Calendar1Year,Calendar1MonthOption,1),WeekdayOption)</f>
        <v>45873</v>
      </c>
      <c r="C6" s="16">
        <v>45874</v>
      </c>
      <c r="D6" s="16">
        <v>45875</v>
      </c>
      <c r="E6" s="16">
        <v>45876</v>
      </c>
      <c r="F6" s="16">
        <v>45877</v>
      </c>
      <c r="G6" s="16">
        <v>45878</v>
      </c>
      <c r="H6" s="17">
        <v>45879</v>
      </c>
    </row>
    <row r="7" spans="1:8" ht="75" customHeight="1" x14ac:dyDescent="0.4">
      <c r="B7" s="1"/>
      <c r="C7" s="1"/>
      <c r="D7" s="1"/>
      <c r="E7" s="1"/>
      <c r="F7" s="1"/>
      <c r="G7" s="1"/>
      <c r="H7" s="3"/>
    </row>
    <row r="8" spans="1:8" s="7" customFormat="1" ht="25" customHeight="1" x14ac:dyDescent="0.4">
      <c r="B8" s="16">
        <f t="array" ref="B8:H8">Days+15+DATE(Calendar1Year,Calendar1MonthOption,1)-WEEKDAY(DATE(Calendar1Year,Calendar1MonthOption,1),WeekdayOption)</f>
        <v>45880</v>
      </c>
      <c r="C8" s="16">
        <v>45881</v>
      </c>
      <c r="D8" s="16">
        <v>45882</v>
      </c>
      <c r="E8" s="16">
        <v>45883</v>
      </c>
      <c r="F8" s="16">
        <v>45884</v>
      </c>
      <c r="G8" s="16">
        <v>45885</v>
      </c>
      <c r="H8" s="17">
        <v>45886</v>
      </c>
    </row>
    <row r="9" spans="1:8" ht="75" customHeight="1" x14ac:dyDescent="0.4">
      <c r="B9" s="1"/>
      <c r="C9" s="1"/>
      <c r="D9" s="1"/>
      <c r="E9" s="1"/>
      <c r="F9" s="1"/>
      <c r="G9" s="1"/>
      <c r="H9" s="2"/>
    </row>
    <row r="10" spans="1:8" s="7" customFormat="1" ht="25" customHeight="1" x14ac:dyDescent="0.4">
      <c r="B10" s="16">
        <f t="array" ref="B10:H10">Days+22+DATE(Calendar1Year,Calendar1MonthOption,1)-WEEKDAY(DATE(Calendar1Year,Calendar1MonthOption,1),WeekdayOption)</f>
        <v>45887</v>
      </c>
      <c r="C10" s="16">
        <v>45888</v>
      </c>
      <c r="D10" s="16">
        <v>45889</v>
      </c>
      <c r="E10" s="16">
        <v>45890</v>
      </c>
      <c r="F10" s="16">
        <v>45891</v>
      </c>
      <c r="G10" s="16">
        <v>45892</v>
      </c>
      <c r="H10" s="17">
        <v>45893</v>
      </c>
    </row>
    <row r="11" spans="1:8" ht="75" customHeight="1" x14ac:dyDescent="0.4">
      <c r="B11" s="31"/>
      <c r="C11" s="32" t="s">
        <v>13</v>
      </c>
      <c r="D11" s="31"/>
      <c r="E11" s="43" t="s">
        <v>15</v>
      </c>
      <c r="F11" s="31"/>
      <c r="G11" s="31"/>
      <c r="H11" s="2"/>
    </row>
    <row r="12" spans="1:8" s="7" customFormat="1" ht="25" customHeight="1" x14ac:dyDescent="0.4">
      <c r="B12" s="34">
        <f t="array" ref="B12:H12">Days+29+DATE(Calendar1Year,Calendar1MonthOption,1)-WEEKDAY(DATE(Calendar1Year,Calendar1MonthOption,1),WeekdayOption)</f>
        <v>45894</v>
      </c>
      <c r="C12" s="34">
        <v>45895</v>
      </c>
      <c r="D12" s="34">
        <v>45896</v>
      </c>
      <c r="E12" s="34">
        <v>45897</v>
      </c>
      <c r="F12" s="34">
        <v>45898</v>
      </c>
      <c r="G12" s="34">
        <v>45899</v>
      </c>
      <c r="H12" s="17">
        <v>45900</v>
      </c>
    </row>
    <row r="13" spans="1:8" ht="75" customHeight="1" x14ac:dyDescent="0.4">
      <c r="B13" s="31"/>
      <c r="C13" s="43" t="s">
        <v>16</v>
      </c>
      <c r="D13" s="31"/>
      <c r="E13" s="43" t="s">
        <v>17</v>
      </c>
      <c r="F13" s="31"/>
      <c r="G13" s="31"/>
      <c r="H13" s="2"/>
    </row>
    <row r="14" spans="1:8" s="7" customFormat="1" ht="75" customHeight="1" x14ac:dyDescent="0.4">
      <c r="A14" s="5"/>
      <c r="B14" s="35" t="str">
        <f>TEXT(DATE(Calendar1Year,Calendar1MonthOption+1,1),"mmmm")</f>
        <v>September</v>
      </c>
      <c r="C14" s="18"/>
      <c r="D14" s="35"/>
      <c r="E14" s="35"/>
      <c r="F14" s="19"/>
      <c r="G14" s="19"/>
      <c r="H14" s="8">
        <f>YEAR(DATE(Calendar1Year,Calendar1MonthOption+1,1))</f>
        <v>2025</v>
      </c>
    </row>
    <row r="15" spans="1:8" s="7" customFormat="1" ht="25" customHeight="1" x14ac:dyDescent="0.4">
      <c r="A15" s="9"/>
      <c r="B15" s="36" t="str">
        <f>UPPER(TEXT(B16,"dddd"))</f>
        <v>MONDAY</v>
      </c>
      <c r="C15" s="37" t="str">
        <f t="shared" ref="C15:H15" si="1">UPPER(TEXT(C16,"dddd"))</f>
        <v>TUESDAY</v>
      </c>
      <c r="D15" s="38" t="str">
        <f t="shared" si="1"/>
        <v>WEDNESDAY</v>
      </c>
      <c r="E15" s="37" t="str">
        <f t="shared" si="1"/>
        <v>THURSDAY</v>
      </c>
      <c r="F15" s="38" t="str">
        <f t="shared" si="1"/>
        <v>FRIDAY</v>
      </c>
      <c r="G15" s="37" t="str">
        <f t="shared" si="1"/>
        <v>SATURDAY</v>
      </c>
      <c r="H15" s="23" t="str">
        <f t="shared" si="1"/>
        <v>SUNDAY</v>
      </c>
    </row>
    <row r="16" spans="1:8" s="7" customFormat="1" ht="25" customHeight="1" x14ac:dyDescent="0.4">
      <c r="B16" s="39">
        <f t="array" ref="B16:H16">Days+1+DATE(Calendar2Year,Calendar2MonthOption,1)-WEEKDAY(DATE(Calendar2Year,Calendar2MonthOption,1),WeekdayOption)</f>
        <v>45901</v>
      </c>
      <c r="C16" s="39">
        <v>45902</v>
      </c>
      <c r="D16" s="39">
        <v>45903</v>
      </c>
      <c r="E16" s="39">
        <v>45904</v>
      </c>
      <c r="F16" s="39">
        <v>45905</v>
      </c>
      <c r="G16" s="39">
        <v>45906</v>
      </c>
      <c r="H16" s="15">
        <v>45907</v>
      </c>
    </row>
    <row r="17" spans="1:8" ht="75" customHeight="1" x14ac:dyDescent="0.4">
      <c r="B17" s="33"/>
      <c r="C17" s="43" t="s">
        <v>18</v>
      </c>
      <c r="D17" s="33" t="s">
        <v>2</v>
      </c>
      <c r="E17" s="33" t="s">
        <v>19</v>
      </c>
      <c r="F17" s="33"/>
      <c r="G17" s="33" t="s">
        <v>3</v>
      </c>
      <c r="H17" s="26"/>
    </row>
    <row r="18" spans="1:8" s="7" customFormat="1" ht="25" customHeight="1" x14ac:dyDescent="0.4">
      <c r="B18" s="34">
        <f t="array" ref="B18:H18">Days+8+DATE(Calendar2Year,Calendar2MonthOption,1)-WEEKDAY(DATE(Calendar2Year,Calendar2MonthOption,1),WeekdayOption)</f>
        <v>45908</v>
      </c>
      <c r="C18" s="34">
        <v>45909</v>
      </c>
      <c r="D18" s="34">
        <v>45910</v>
      </c>
      <c r="E18" s="34">
        <v>45911</v>
      </c>
      <c r="F18" s="34">
        <v>45912</v>
      </c>
      <c r="G18" s="34">
        <v>45913</v>
      </c>
      <c r="H18" s="17">
        <v>45914</v>
      </c>
    </row>
    <row r="19" spans="1:8" ht="75" customHeight="1" x14ac:dyDescent="0.4">
      <c r="B19" s="33" t="s">
        <v>34</v>
      </c>
      <c r="C19" s="28" t="s">
        <v>20</v>
      </c>
      <c r="D19" s="33" t="s">
        <v>5</v>
      </c>
      <c r="E19" s="43" t="s">
        <v>21</v>
      </c>
      <c r="F19" s="33"/>
      <c r="G19" s="43" t="s">
        <v>22</v>
      </c>
      <c r="H19" s="27" t="s">
        <v>4</v>
      </c>
    </row>
    <row r="20" spans="1:8" s="7" customFormat="1" ht="25" customHeight="1" x14ac:dyDescent="0.4">
      <c r="B20" s="34">
        <f t="array" ref="B20:H20">Days+15+DATE(Calendar2Year,Calendar2MonthOption,1)-WEEKDAY(DATE(Calendar2Year,Calendar2MonthOption,1),WeekdayOption)</f>
        <v>45915</v>
      </c>
      <c r="C20" s="34">
        <v>45916</v>
      </c>
      <c r="D20" s="34">
        <v>45917</v>
      </c>
      <c r="E20" s="34">
        <v>45918</v>
      </c>
      <c r="F20" s="34">
        <v>45919</v>
      </c>
      <c r="G20" s="34">
        <v>45920</v>
      </c>
      <c r="H20" s="17">
        <v>45921</v>
      </c>
    </row>
    <row r="21" spans="1:8" ht="75" customHeight="1" x14ac:dyDescent="0.4">
      <c r="B21" s="33" t="s">
        <v>33</v>
      </c>
      <c r="C21" s="33" t="s">
        <v>23</v>
      </c>
      <c r="D21" s="33" t="s">
        <v>6</v>
      </c>
      <c r="E21" s="33" t="s">
        <v>24</v>
      </c>
      <c r="F21" s="33"/>
      <c r="G21" s="33" t="s">
        <v>25</v>
      </c>
      <c r="H21" s="26"/>
    </row>
    <row r="22" spans="1:8" s="7" customFormat="1" ht="25" customHeight="1" x14ac:dyDescent="0.4">
      <c r="B22" s="34">
        <f t="array" ref="B22:H22">Days+22+DATE(Calendar2Year,Calendar2MonthOption,1)-WEEKDAY(DATE(Calendar2Year,Calendar2MonthOption,1),WeekdayOption)</f>
        <v>45922</v>
      </c>
      <c r="C22" s="34">
        <v>45923</v>
      </c>
      <c r="D22" s="34">
        <v>45924</v>
      </c>
      <c r="E22" s="34">
        <v>45925</v>
      </c>
      <c r="F22" s="34">
        <v>45926</v>
      </c>
      <c r="G22" s="34">
        <v>45927</v>
      </c>
      <c r="H22" s="17">
        <v>45928</v>
      </c>
    </row>
    <row r="23" spans="1:8" ht="75" customHeight="1" x14ac:dyDescent="0.4">
      <c r="B23" s="33" t="s">
        <v>32</v>
      </c>
      <c r="C23" s="33" t="s">
        <v>27</v>
      </c>
      <c r="D23" s="33" t="s">
        <v>35</v>
      </c>
      <c r="E23" s="33" t="s">
        <v>26</v>
      </c>
      <c r="F23" s="33"/>
      <c r="G23" s="43" t="s">
        <v>28</v>
      </c>
      <c r="H23" s="26"/>
    </row>
    <row r="24" spans="1:8" s="7" customFormat="1" ht="25" customHeight="1" x14ac:dyDescent="0.4">
      <c r="B24" s="34">
        <f t="array" ref="B24:H24">Days+29+DATE(Calendar2Year,Calendar2MonthOption,1)-WEEKDAY(DATE(Calendar2Year,Calendar2MonthOption,1),WeekdayOption)</f>
        <v>45929</v>
      </c>
      <c r="C24" s="34">
        <v>45930</v>
      </c>
      <c r="D24" s="34">
        <v>45931</v>
      </c>
      <c r="E24" s="34">
        <v>45932</v>
      </c>
      <c r="F24" s="34">
        <v>45933</v>
      </c>
      <c r="G24" s="34">
        <v>45934</v>
      </c>
      <c r="H24" s="17">
        <v>45935</v>
      </c>
    </row>
    <row r="25" spans="1:8" ht="75" customHeight="1" x14ac:dyDescent="0.4">
      <c r="B25" s="33" t="s">
        <v>14</v>
      </c>
      <c r="C25" s="33" t="s">
        <v>29</v>
      </c>
      <c r="D25" s="31"/>
      <c r="E25" s="31"/>
      <c r="F25" s="31"/>
      <c r="G25" s="31"/>
      <c r="H25" s="4"/>
    </row>
    <row r="26" spans="1:8" s="7" customFormat="1" ht="75" customHeight="1" x14ac:dyDescent="0.4">
      <c r="A26" s="5"/>
      <c r="B26" s="40" t="str">
        <f>TEXT(DATE(Calendar2Year,Calendar2MonthOption+1,1),"mmmm")</f>
        <v>October</v>
      </c>
      <c r="C26" s="40"/>
      <c r="D26" s="40"/>
      <c r="F26" s="24"/>
      <c r="G26" s="24"/>
      <c r="H26" s="8">
        <f>YEAR(DATE(Calendar2Year,Calendar2MonthOption+1,1))</f>
        <v>2025</v>
      </c>
    </row>
    <row r="27" spans="1:8" s="7" customFormat="1" ht="25" customHeight="1" x14ac:dyDescent="0.4">
      <c r="A27" s="9"/>
      <c r="B27" s="36" t="str">
        <f>UPPER(TEXT(B28,"dddd"))</f>
        <v>MONDAY</v>
      </c>
      <c r="C27" s="37" t="str">
        <f t="shared" ref="C27" si="2">UPPER(TEXT(C28,"dddd"))</f>
        <v>TUESDAY</v>
      </c>
      <c r="D27" s="38" t="str">
        <f t="shared" ref="D27" si="3">UPPER(TEXT(D28,"dddd"))</f>
        <v>WEDNESDAY</v>
      </c>
      <c r="E27" s="37" t="str">
        <f t="shared" ref="E27" si="4">UPPER(TEXT(E28,"dddd"))</f>
        <v>THURSDAY</v>
      </c>
      <c r="F27" s="38" t="str">
        <f t="shared" ref="F27" si="5">UPPER(TEXT(F28,"dddd"))</f>
        <v>FRIDAY</v>
      </c>
      <c r="G27" s="37" t="str">
        <f t="shared" ref="G27" si="6">UPPER(TEXT(G28,"dddd"))</f>
        <v>SATURDAY</v>
      </c>
      <c r="H27" s="23" t="str">
        <f t="shared" ref="H27" si="7">UPPER(TEXT(H28,"dddd"))</f>
        <v>SUNDAY</v>
      </c>
    </row>
    <row r="28" spans="1:8" s="7" customFormat="1" ht="25" customHeight="1" x14ac:dyDescent="0.4">
      <c r="B28" s="39">
        <f t="array" ref="B28:H28">Days+1+DATE(Calendar3Year,Calendar3MonthOption,1)-WEEKDAY(DATE(Calendar3Year,Calendar3MonthOption,1),WeekdayOption)</f>
        <v>45929</v>
      </c>
      <c r="C28" s="39">
        <v>45930</v>
      </c>
      <c r="D28" s="39">
        <v>45931</v>
      </c>
      <c r="E28" s="39">
        <v>45932</v>
      </c>
      <c r="F28" s="39">
        <v>45933</v>
      </c>
      <c r="G28" s="39">
        <v>45934</v>
      </c>
      <c r="H28" s="15">
        <v>45935</v>
      </c>
    </row>
    <row r="29" spans="1:8" ht="75" customHeight="1" x14ac:dyDescent="0.4">
      <c r="B29" s="33"/>
      <c r="C29" s="33"/>
      <c r="D29" s="33" t="s">
        <v>31</v>
      </c>
      <c r="E29" s="33" t="s">
        <v>30</v>
      </c>
      <c r="F29" s="41" t="s">
        <v>8</v>
      </c>
      <c r="G29" s="42" t="s">
        <v>7</v>
      </c>
      <c r="H29" s="2"/>
    </row>
    <row r="30" spans="1:8" s="7" customFormat="1" ht="25" customHeight="1" x14ac:dyDescent="0.4">
      <c r="B30" s="16">
        <f t="array" ref="B30:H30">Days+8+DATE(Calendar3Year,Calendar3MonthOption,1)-WEEKDAY(DATE(Calendar3Year,Calendar3MonthOption,1),WeekdayOption)</f>
        <v>45936</v>
      </c>
      <c r="C30" s="16">
        <v>45937</v>
      </c>
      <c r="D30" s="16">
        <v>45938</v>
      </c>
      <c r="E30" s="16">
        <v>45939</v>
      </c>
      <c r="F30" s="16">
        <v>45940</v>
      </c>
      <c r="G30" s="16">
        <v>45941</v>
      </c>
      <c r="H30" s="17">
        <v>45942</v>
      </c>
    </row>
    <row r="31" spans="1:8" ht="75" customHeight="1" x14ac:dyDescent="0.4">
      <c r="B31" s="1"/>
      <c r="C31" s="30" t="s">
        <v>11</v>
      </c>
      <c r="D31" s="1"/>
      <c r="E31" s="30" t="s">
        <v>11</v>
      </c>
      <c r="F31" s="1"/>
      <c r="G31" s="1"/>
      <c r="H31" s="2"/>
    </row>
    <row r="32" spans="1:8" s="7" customFormat="1" ht="25" customHeight="1" x14ac:dyDescent="0.4">
      <c r="B32" s="16">
        <f t="array" ref="B32:H32">Days+15+DATE(Calendar3Year,Calendar3MonthOption,1)-WEEKDAY(DATE(Calendar3Year,Calendar3MonthOption,1),WeekdayOption)</f>
        <v>45943</v>
      </c>
      <c r="C32" s="16">
        <v>45944</v>
      </c>
      <c r="D32" s="16">
        <v>45945</v>
      </c>
      <c r="E32" s="16">
        <v>45946</v>
      </c>
      <c r="F32" s="16">
        <v>45947</v>
      </c>
      <c r="G32" s="16">
        <v>45948</v>
      </c>
      <c r="H32" s="17">
        <v>45949</v>
      </c>
    </row>
    <row r="33" spans="1:8" ht="75" customHeight="1" x14ac:dyDescent="0.4">
      <c r="B33" s="1"/>
      <c r="C33" s="30" t="s">
        <v>12</v>
      </c>
      <c r="D33" s="1"/>
      <c r="E33" s="1"/>
      <c r="F33" s="1"/>
      <c r="G33" s="1"/>
      <c r="H33" s="2"/>
    </row>
    <row r="34" spans="1:8" s="7" customFormat="1" ht="25" customHeight="1" x14ac:dyDescent="0.4">
      <c r="B34" s="16">
        <f t="array" ref="B34:H34">Days+22+DATE(Calendar3Year,Calendar3MonthOption,1)-WEEKDAY(DATE(Calendar3Year,Calendar3MonthOption,1),WeekdayOption)</f>
        <v>45950</v>
      </c>
      <c r="C34" s="16">
        <v>45951</v>
      </c>
      <c r="D34" s="16">
        <v>45952</v>
      </c>
      <c r="E34" s="16">
        <v>45953</v>
      </c>
      <c r="F34" s="16">
        <v>45954</v>
      </c>
      <c r="G34" s="16">
        <v>45955</v>
      </c>
      <c r="H34" s="17">
        <v>45956</v>
      </c>
    </row>
    <row r="35" spans="1:8" ht="75" customHeight="1" x14ac:dyDescent="0.4">
      <c r="B35" s="1"/>
      <c r="C35" s="29" t="s">
        <v>10</v>
      </c>
      <c r="D35" s="29" t="s">
        <v>10</v>
      </c>
      <c r="E35" s="29" t="s">
        <v>10</v>
      </c>
      <c r="F35" s="29" t="s">
        <v>10</v>
      </c>
      <c r="G35" s="29" t="s">
        <v>10</v>
      </c>
      <c r="H35" s="29" t="s">
        <v>10</v>
      </c>
    </row>
    <row r="36" spans="1:8" s="7" customFormat="1" ht="25" customHeight="1" x14ac:dyDescent="0.4">
      <c r="B36" s="16">
        <f t="array" ref="B36:H36">Days+29+DATE(Calendar3Year,Calendar3MonthOption,1)-WEEKDAY(DATE(Calendar3Year,Calendar3MonthOption,1),WeekdayOption)</f>
        <v>45957</v>
      </c>
      <c r="C36" s="16">
        <v>45958</v>
      </c>
      <c r="D36" s="16">
        <v>45959</v>
      </c>
      <c r="E36" s="16">
        <v>45960</v>
      </c>
      <c r="F36" s="16">
        <v>45961</v>
      </c>
      <c r="G36" s="16">
        <v>45962</v>
      </c>
      <c r="H36" s="17">
        <v>45963</v>
      </c>
    </row>
    <row r="37" spans="1:8" ht="75" customHeight="1" x14ac:dyDescent="0.4">
      <c r="B37" s="29" t="s">
        <v>10</v>
      </c>
      <c r="C37" s="29" t="s">
        <v>10</v>
      </c>
      <c r="D37" s="29" t="s">
        <v>10</v>
      </c>
      <c r="E37" s="1"/>
      <c r="F37" s="1"/>
      <c r="G37" s="1"/>
      <c r="H37" s="4"/>
    </row>
    <row r="38" spans="1:8" s="7" customFormat="1" ht="75" customHeight="1" x14ac:dyDescent="1.1499999999999999">
      <c r="A38" s="5"/>
      <c r="B38" s="6" t="str">
        <f>TEXT(DATE(Calendar3Year,Calendar3MonthOption+1,1),"mmmm")</f>
        <v>November</v>
      </c>
      <c r="D38" s="25"/>
      <c r="E38" s="25"/>
      <c r="F38" s="24"/>
      <c r="G38" s="24"/>
      <c r="H38" s="8">
        <f>YEAR(DATE(Calendar3Year,Calendar3MonthOption+1,1))</f>
        <v>2025</v>
      </c>
    </row>
    <row r="39" spans="1:8" s="7" customFormat="1" ht="25" customHeight="1" x14ac:dyDescent="0.4">
      <c r="A39" s="9"/>
      <c r="B39" s="20" t="str">
        <f>UPPER(TEXT(B40,"dddd"))</f>
        <v>MONDAY</v>
      </c>
      <c r="C39" s="21" t="str">
        <f t="shared" ref="C39" si="8">UPPER(TEXT(C40,"dddd"))</f>
        <v>TUESDAY</v>
      </c>
      <c r="D39" s="22" t="str">
        <f t="shared" ref="D39" si="9">UPPER(TEXT(D40,"dddd"))</f>
        <v>WEDNESDAY</v>
      </c>
      <c r="E39" s="21" t="str">
        <f t="shared" ref="E39" si="10">UPPER(TEXT(E40,"dddd"))</f>
        <v>THURSDAY</v>
      </c>
      <c r="F39" s="22" t="str">
        <f t="shared" ref="F39" si="11">UPPER(TEXT(F40,"dddd"))</f>
        <v>FRIDAY</v>
      </c>
      <c r="G39" s="21" t="str">
        <f t="shared" ref="G39" si="12">UPPER(TEXT(G40,"dddd"))</f>
        <v>SATURDAY</v>
      </c>
      <c r="H39" s="23" t="str">
        <f t="shared" ref="H39" si="13">UPPER(TEXT(H40,"dddd"))</f>
        <v>SUNDAY</v>
      </c>
    </row>
    <row r="40" spans="1:8" s="7" customFormat="1" ht="25" customHeight="1" x14ac:dyDescent="0.4">
      <c r="B40" s="14">
        <f t="array" ref="B40:H40">Days+1+DATE(Calendar4Year,Calendar4MonthOption,1)-WEEKDAY(DATE(Calendar4Year,Calendar4MonthOption,1),WeekdayOption)</f>
        <v>45957</v>
      </c>
      <c r="C40" s="14">
        <v>45958</v>
      </c>
      <c r="D40" s="14">
        <v>45959</v>
      </c>
      <c r="E40" s="14">
        <v>45960</v>
      </c>
      <c r="F40" s="14">
        <v>45961</v>
      </c>
      <c r="G40" s="14">
        <v>45962</v>
      </c>
      <c r="H40" s="15">
        <v>45963</v>
      </c>
    </row>
    <row r="41" spans="1:8" ht="75" customHeight="1" x14ac:dyDescent="0.4">
      <c r="B41" s="1"/>
      <c r="C41" s="1"/>
      <c r="D41" s="1"/>
      <c r="E41" s="1"/>
      <c r="F41" s="1"/>
      <c r="G41" s="1"/>
      <c r="H41" s="2"/>
    </row>
    <row r="42" spans="1:8" s="7" customFormat="1" ht="25" customHeight="1" x14ac:dyDescent="0.4">
      <c r="B42" s="16">
        <f t="array" ref="B42:H42">Days+8+DATE(Calendar4Year,Calendar4MonthOption,1)-WEEKDAY(DATE(Calendar4Year,Calendar4MonthOption,1),WeekdayOption)</f>
        <v>45964</v>
      </c>
      <c r="C42" s="16">
        <v>45965</v>
      </c>
      <c r="D42" s="16">
        <v>45966</v>
      </c>
      <c r="E42" s="16">
        <v>45967</v>
      </c>
      <c r="F42" s="16">
        <v>45968</v>
      </c>
      <c r="G42" s="16">
        <v>45969</v>
      </c>
      <c r="H42" s="17">
        <v>45970</v>
      </c>
    </row>
    <row r="43" spans="1:8" ht="75" customHeight="1" x14ac:dyDescent="0.4">
      <c r="B43" s="1"/>
      <c r="C43" s="1"/>
      <c r="D43" s="1"/>
      <c r="E43" s="1"/>
      <c r="F43" s="1"/>
      <c r="G43" s="1"/>
      <c r="H43" s="44" t="s">
        <v>9</v>
      </c>
    </row>
    <row r="44" spans="1:8" s="7" customFormat="1" ht="25" customHeight="1" x14ac:dyDescent="0.4">
      <c r="B44" s="16">
        <f t="array" ref="B44:H44">Days+15+DATE(Calendar4Year,Calendar4MonthOption,1)-WEEKDAY(DATE(Calendar4Year,Calendar4MonthOption,1),WeekdayOption)</f>
        <v>45971</v>
      </c>
      <c r="C44" s="16">
        <v>45972</v>
      </c>
      <c r="D44" s="16">
        <v>45973</v>
      </c>
      <c r="E44" s="16">
        <v>45974</v>
      </c>
      <c r="F44" s="16">
        <v>45975</v>
      </c>
      <c r="G44" s="16">
        <v>45976</v>
      </c>
      <c r="H44" s="17">
        <v>45977</v>
      </c>
    </row>
    <row r="45" spans="1:8" ht="75" customHeight="1" x14ac:dyDescent="0.4">
      <c r="B45" s="1"/>
      <c r="C45" s="1"/>
      <c r="D45" s="1"/>
      <c r="E45" s="1"/>
      <c r="F45" s="1"/>
      <c r="G45" s="1"/>
      <c r="H45" s="2"/>
    </row>
    <row r="46" spans="1:8" s="7" customFormat="1" ht="25" customHeight="1" x14ac:dyDescent="0.4">
      <c r="B46" s="16">
        <f t="array" ref="B46:H46">Days+22+DATE(Calendar4Year,Calendar4MonthOption,1)-WEEKDAY(DATE(Calendar4Year,Calendar4MonthOption,1),WeekdayOption)</f>
        <v>45978</v>
      </c>
      <c r="C46" s="16">
        <v>45979</v>
      </c>
      <c r="D46" s="16">
        <v>45980</v>
      </c>
      <c r="E46" s="16">
        <v>45981</v>
      </c>
      <c r="F46" s="16">
        <v>45982</v>
      </c>
      <c r="G46" s="16">
        <v>45983</v>
      </c>
      <c r="H46" s="17">
        <v>45984</v>
      </c>
    </row>
    <row r="47" spans="1:8" ht="75" customHeight="1" x14ac:dyDescent="0.4">
      <c r="B47" s="1"/>
      <c r="C47" s="1"/>
      <c r="D47" s="1"/>
      <c r="E47" s="1"/>
      <c r="F47" s="1"/>
      <c r="G47" s="1"/>
      <c r="H47" s="2"/>
    </row>
    <row r="48" spans="1:8" s="7" customFormat="1" ht="25" customHeight="1" x14ac:dyDescent="0.4">
      <c r="B48" s="16">
        <f t="array" ref="B48:H48">Days+29+DATE(Calendar4Year,Calendar4MonthOption,1)-WEEKDAY(DATE(Calendar4Year,Calendar4MonthOption,1),WeekdayOption)</f>
        <v>45985</v>
      </c>
      <c r="C48" s="16">
        <v>45986</v>
      </c>
      <c r="D48" s="16">
        <v>45987</v>
      </c>
      <c r="E48" s="16">
        <v>45988</v>
      </c>
      <c r="F48" s="16">
        <v>45989</v>
      </c>
      <c r="G48" s="16">
        <v>45990</v>
      </c>
      <c r="H48" s="17">
        <v>45991</v>
      </c>
    </row>
    <row r="49" spans="2:8" ht="75" customHeight="1" x14ac:dyDescent="0.4">
      <c r="B49" s="1"/>
      <c r="C49" s="1"/>
      <c r="D49" s="1"/>
      <c r="E49" s="1"/>
      <c r="F49" s="1"/>
      <c r="G49" s="1"/>
      <c r="H49" s="4"/>
    </row>
  </sheetData>
  <phoneticPr fontId="4" type="noConversion"/>
  <conditionalFormatting sqref="B4:H4 B6:H6 B8:H8 B10:H10 B12:H12">
    <cfRule type="expression" dxfId="11" priority="38">
      <formula>MONTH(B4)&lt;&gt;Calendar1MonthOption</formula>
    </cfRule>
  </conditionalFormatting>
  <conditionalFormatting sqref="B16:H16 B18:H18 B20:H20 B22:H22 B24:H24">
    <cfRule type="expression" dxfId="10" priority="27">
      <formula>MONTH(B16)&lt;&gt;Calendar2MonthOption</formula>
    </cfRule>
  </conditionalFormatting>
  <conditionalFormatting sqref="B28:H28 B30:H30 B32:H32 B34:H34 B36:H36">
    <cfRule type="expression" dxfId="9" priority="25">
      <formula>MONTH(B28)&lt;&gt;Calendar3MonthOption</formula>
    </cfRule>
  </conditionalFormatting>
  <conditionalFormatting sqref="B40:H40 B42:H42 B44:H44 B46:H46 B48:H48">
    <cfRule type="expression" dxfId="8" priority="23">
      <formula>MONTH(B40)&lt;&gt;Calendar4MonthOption</formula>
    </cfRule>
  </conditionalFormatting>
  <dataValidations xWindow="261" yWindow="449" count="15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3" xr:uid="{00000000-0002-0000-0000-000000000000}">
      <formula1>"SUNDAY,MONDAY,TUESDAY,WEDNESDAY,THURSDAY,FRIDAY,SATURDAY"</formula1>
    </dataValidation>
    <dataValidation allowBlank="1" showInputMessage="1" prompt="This workbook is a 12-month calendar. Enter starting year in cell H2, then select the starting month in cell B2. The calendar will update automatically for subsequent months" sqref="A2" xr:uid="{00000000-0002-0000-0000-000002000000}"/>
    <dataValidation allowBlank="1" showInputMessage="1" showErrorMessage="1" prompt="Enter year in this cell" sqref="H2" xr:uid="{00000000-0002-0000-0000-000003000000}"/>
    <dataValidation allowBlank="1" showInputMessage="1" prompt="Automatically determined weekday. To change weekdays, select a new week start day in cell B3" sqref="B15 C3:H3" xr:uid="{00000000-0002-0000-0000-000004000000}"/>
    <dataValidation allowBlank="1" showInputMessage="1" prompt="Date" sqref="B4" xr:uid="{00000000-0002-0000-0000-000005000000}"/>
    <dataValidation allowBlank="1" showInputMessage="1" prompt="Enter daily notes here" sqref="B5 B17" xr:uid="{00000000-0002-0000-0000-000006000000}"/>
    <dataValidation allowBlank="1" showInputMessage="1" prompt="Calendar year is automatically updated based on the year selected in cell B1" sqref="H14" xr:uid="{00000000-0002-0000-0000-000007000000}"/>
    <dataValidation allowBlank="1" showInputMessage="1" showErrorMessage="1" prompt="Calendar year is automatically updated based on the year selected in cell B1" sqref="H26 H38" xr:uid="{00000000-0002-0000-0000-00000E000000}"/>
    <dataValidation allowBlank="1" showInputMessage="1" showErrorMessage="1" prompt="Automatically determined weekday. To change weekdays, select a new week start day in cell B3" sqref="B27 B39" xr:uid="{00000000-0002-0000-0000-000010000000}"/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B2" xr:uid="{00000000-0002-0000-0000-000001000000}">
      <formula1>"January,February,March,April,May,June,July,August,September,October,November,December"</formula1>
    </dataValidation>
    <dataValidation allowBlank="1" showInputMessage="1" showErrorMessage="1" sqref="D38:E38" xr:uid="{3D07B207-5A0B-4004-9F81-B2CB38FFE670}"/>
    <dataValidation allowBlank="1" showInputMessage="1" showErrorMessage="1" prompt="Automatically determined weekday. To change weekdays, select a new week start day in cell B18" sqref="C15:H15" xr:uid="{4185FD26-42EF-4680-A90E-7E6B3D4B1034}"/>
    <dataValidation allowBlank="1" showInputMessage="1" showErrorMessage="1" prompt="Automatically determined weekday. To change weekdays, select a new week start day in cell B33" sqref="C27:H27" xr:uid="{30283222-EBBE-448C-8C22-A60618F72911}"/>
    <dataValidation allowBlank="1" showInputMessage="1" showErrorMessage="1" prompt="Automatically determined weekday. To change weekdays, select a new week start day in cell B48" sqref="C39:H39" xr:uid="{FEF6E2DA-8F06-42CD-B471-A2186BAD7CA7}"/>
    <dataValidation allowBlank="1" showInputMessage="1" showErrorMessage="1" prompt="Calendar month is automatically updated based on the month selected in cell B2" sqref="B14 B26 B38" xr:uid="{34CF17EE-6821-44D8-BC53-B671E7C8A205}"/>
  </dataValidations>
  <printOptions horizontalCentered="1" verticalCentered="1"/>
  <pageMargins left="0.25" right="0.25" top="0.45" bottom="0.45" header="0.5" footer="0.5"/>
  <pageSetup scale="91" fitToHeight="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30" ma:contentTypeDescription="Create a new document." ma:contentTypeScope="" ma:versionID="cec0622158e8f13124e9e8fd4de31bd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52f30ab005d15df08657af532e6e3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hidden="true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hidden="tru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hidden="true" ma:internalName="Background" ma:readOnly="false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0715E629-59B7-48B0-A874-5240A61A43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A4C2D0-F9CB-49F1-B0D2-878BF3E6A0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A8078C1-6FF6-4609-A8DD-717AA385AB4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>
  <clbl:label id="{b67d722d-aa8a-4777-a169-ebeb7a6a3b67}" enabled="0" method="" siteId="{b67d722d-aa8a-4777-a169-ebeb7a6a3b6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Calendar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ColumnTitleRegion1..H12.1</vt:lpstr>
      <vt:lpstr>ColumnTitleRegion10..H54.1</vt:lpstr>
      <vt:lpstr>ColumnTitleRegion11..C56.1</vt:lpstr>
      <vt:lpstr>ColumnTitleRegion2..C14.1</vt:lpstr>
      <vt:lpstr>ColumnTitleRegion4..H26.1</vt:lpstr>
      <vt:lpstr>ColumnTitleRegion5..C28.1</vt:lpstr>
      <vt:lpstr>ColumnTitleRegion7..H40.1</vt:lpstr>
      <vt:lpstr>ColumnTitleRegion8..C42.1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2023-05-25T19:05:40Z</dcterms:created>
  <dcterms:modified xsi:type="dcterms:W3CDTF">2025-08-15T20:46:09Z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