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33ee97d9c78a453/Documents/Sports/Skiing/Ski East/Ski East Website/Results/2024-01-30/"/>
    </mc:Choice>
  </mc:AlternateContent>
  <xr:revisionPtr revIDLastSave="36" documentId="8_{55B2BC3F-9724-4FB6-A429-45D6A5665598}" xr6:coauthVersionLast="47" xr6:coauthVersionMax="47" xr10:uidLastSave="{251E234A-0CDB-4D66-BCBB-4549573A84D1}"/>
  <bookViews>
    <workbookView xWindow="5180" yWindow="5410" windowWidth="19200" windowHeight="11170" activeTab="1" xr2:uid="{00000000-000D-0000-FFFF-FFFF00000000}"/>
  </bookViews>
  <sheets>
    <sheet name="Split Second" sheetId="4" r:id="rId1"/>
    <sheet name="Cleaned data" sheetId="1" r:id="rId2"/>
    <sheet name="Male" sheetId="5" r:id="rId3"/>
    <sheet name="Female" sheetId="6" r:id="rId4"/>
  </sheets>
  <definedNames>
    <definedName name="_xlnm.Print_Area" localSheetId="1">'Cleaned data'!$B:$I</definedName>
    <definedName name="_xlnm.Print_Titles" localSheetId="1">'Cleaned data'!$1:$1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" i="4" l="1"/>
  <c r="U2" i="4" s="1"/>
  <c r="M2" i="4" a="1"/>
  <c r="M2" i="4" s="1"/>
  <c r="U244" i="1"/>
  <c r="U245" i="1"/>
  <c r="U246" i="1"/>
  <c r="U247" i="1"/>
  <c r="U248" i="1"/>
  <c r="U249" i="1"/>
  <c r="U250" i="1"/>
  <c r="U251" i="1"/>
  <c r="U252" i="1"/>
  <c r="U253" i="1"/>
  <c r="U254" i="1"/>
  <c r="U255" i="1"/>
  <c r="U256" i="1"/>
  <c r="U257" i="1"/>
  <c r="U258" i="1"/>
  <c r="U259" i="1"/>
  <c r="U260" i="1"/>
  <c r="U261" i="1"/>
  <c r="U262" i="1"/>
  <c r="U263" i="1"/>
  <c r="U264" i="1"/>
  <c r="U265" i="1"/>
  <c r="U266" i="1"/>
  <c r="U267" i="1"/>
  <c r="U268" i="1"/>
  <c r="U269" i="1"/>
  <c r="U270" i="1"/>
  <c r="U271" i="1"/>
  <c r="U272" i="1"/>
  <c r="U273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202" i="1"/>
  <c r="U203" i="1"/>
  <c r="U204" i="1"/>
  <c r="U205" i="1"/>
  <c r="U206" i="1"/>
  <c r="U207" i="1"/>
  <c r="U208" i="1"/>
  <c r="U209" i="1"/>
  <c r="U210" i="1"/>
  <c r="U211" i="1"/>
  <c r="U212" i="1"/>
  <c r="U213" i="1"/>
  <c r="U214" i="1"/>
  <c r="U215" i="1"/>
  <c r="U216" i="1"/>
  <c r="U217" i="1"/>
  <c r="U218" i="1"/>
  <c r="U219" i="1"/>
  <c r="U220" i="1"/>
  <c r="U221" i="1"/>
  <c r="U222" i="1"/>
  <c r="U223" i="1"/>
  <c r="U224" i="1"/>
  <c r="U225" i="1"/>
  <c r="U226" i="1"/>
  <c r="U227" i="1"/>
  <c r="U228" i="1"/>
  <c r="U229" i="1"/>
  <c r="U230" i="1"/>
  <c r="U231" i="1"/>
  <c r="U232" i="1"/>
  <c r="U233" i="1"/>
  <c r="U234" i="1"/>
  <c r="U235" i="1"/>
  <c r="U236" i="1"/>
  <c r="U237" i="1"/>
  <c r="U238" i="1"/>
  <c r="U239" i="1"/>
  <c r="U240" i="1"/>
  <c r="U241" i="1"/>
  <c r="U242" i="1"/>
  <c r="U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A1" i="1" a="1"/>
  <c r="A1" i="1" s="1"/>
  <c r="L2" i="4" l="1" a="1"/>
  <c r="L2" i="4" s="1"/>
  <c r="T2" i="4"/>
  <c r="Q2" i="1" a="1"/>
  <c r="S2" i="4" l="1"/>
  <c r="W2" i="4"/>
  <c r="Q2" i="4"/>
  <c r="R2" i="4"/>
  <c r="V2" i="4"/>
  <c r="Q2" i="1"/>
  <c r="O2" i="4"/>
  <c r="P2" i="1" a="1"/>
  <c r="T2" i="1" a="1"/>
  <c r="O2" i="1" a="1"/>
  <c r="R2" i="1" a="1"/>
  <c r="S2" i="1" a="1"/>
  <c r="M2" i="1" a="1"/>
  <c r="R2" i="1" l="1"/>
  <c r="U117" i="1" s="1"/>
  <c r="U3" i="1"/>
  <c r="S2" i="1"/>
  <c r="T2" i="1"/>
  <c r="M2" i="1"/>
  <c r="O2" i="1"/>
  <c r="P2" i="1"/>
  <c r="U76" i="1" l="1"/>
  <c r="U114" i="1"/>
  <c r="N15" i="1"/>
  <c r="U113" i="1"/>
  <c r="U48" i="1"/>
  <c r="N34" i="1"/>
  <c r="U42" i="1"/>
  <c r="N84" i="1"/>
  <c r="N13" i="1"/>
  <c r="N36" i="1"/>
  <c r="N59" i="1"/>
  <c r="N124" i="1"/>
  <c r="U105" i="1"/>
  <c r="N108" i="1"/>
  <c r="U79" i="1"/>
  <c r="N92" i="1"/>
  <c r="U28" i="1"/>
  <c r="N76" i="1"/>
  <c r="U77" i="1"/>
  <c r="N60" i="1"/>
  <c r="U123" i="1"/>
  <c r="U120" i="1"/>
  <c r="U97" i="1"/>
  <c r="U63" i="1"/>
  <c r="N123" i="1"/>
  <c r="U26" i="1"/>
  <c r="U110" i="1"/>
  <c r="N90" i="1"/>
  <c r="U31" i="1"/>
  <c r="N113" i="1"/>
  <c r="U89" i="1"/>
  <c r="N74" i="1"/>
  <c r="N118" i="1"/>
  <c r="N45" i="1"/>
  <c r="U62" i="1"/>
  <c r="N58" i="1"/>
  <c r="N97" i="1"/>
  <c r="N86" i="1"/>
  <c r="U34" i="1"/>
  <c r="U118" i="1"/>
  <c r="N29" i="1"/>
  <c r="N18" i="1"/>
  <c r="U12" i="1"/>
  <c r="N121" i="1"/>
  <c r="N49" i="1"/>
  <c r="U45" i="1"/>
  <c r="N126" i="1"/>
  <c r="N105" i="1"/>
  <c r="N23" i="1"/>
  <c r="U17" i="1"/>
  <c r="N52" i="1"/>
  <c r="N89" i="1"/>
  <c r="U126" i="1"/>
  <c r="N110" i="1"/>
  <c r="U60" i="1"/>
  <c r="N73" i="1"/>
  <c r="N107" i="1"/>
  <c r="N57" i="1"/>
  <c r="U92" i="1"/>
  <c r="N82" i="1"/>
  <c r="U51" i="1"/>
  <c r="N65" i="1"/>
  <c r="U65" i="1"/>
  <c r="N53" i="1"/>
  <c r="N91" i="1"/>
  <c r="N95" i="1"/>
  <c r="N39" i="1"/>
  <c r="U43" i="1"/>
  <c r="N125" i="1"/>
  <c r="N75" i="1"/>
  <c r="N120" i="1"/>
  <c r="N104" i="1"/>
  <c r="U4" i="1"/>
  <c r="N115" i="1"/>
  <c r="U121" i="1"/>
  <c r="U14" i="1"/>
  <c r="N78" i="1"/>
  <c r="N43" i="1"/>
  <c r="N88" i="1"/>
  <c r="N99" i="1"/>
  <c r="N94" i="1"/>
  <c r="N102" i="1"/>
  <c r="U119" i="1"/>
  <c r="N72" i="1"/>
  <c r="U81" i="1"/>
  <c r="N68" i="1"/>
  <c r="U18" i="1"/>
  <c r="N81" i="1"/>
  <c r="N31" i="1"/>
  <c r="N122" i="1"/>
  <c r="N56" i="1"/>
  <c r="N61" i="1"/>
  <c r="U107" i="1"/>
  <c r="U95" i="1"/>
  <c r="U59" i="1"/>
  <c r="N47" i="1"/>
  <c r="U67" i="1"/>
  <c r="N55" i="1"/>
  <c r="N5" i="1"/>
  <c r="N106" i="1"/>
  <c r="U116" i="1"/>
  <c r="N63" i="1"/>
  <c r="N44" i="1"/>
  <c r="N42" i="1"/>
  <c r="N41" i="1"/>
  <c r="N40" i="1"/>
  <c r="N71" i="1"/>
  <c r="U29" i="1"/>
  <c r="U124" i="1"/>
  <c r="N87" i="1"/>
  <c r="U74" i="1"/>
  <c r="N37" i="1"/>
  <c r="U15" i="1"/>
  <c r="U111" i="1"/>
  <c r="N100" i="1"/>
  <c r="U108" i="1"/>
  <c r="N28" i="1"/>
  <c r="N27" i="1"/>
  <c r="N26" i="1"/>
  <c r="N25" i="1"/>
  <c r="N24" i="1"/>
  <c r="N3" i="1"/>
  <c r="N50" i="1"/>
  <c r="N116" i="1"/>
  <c r="U98" i="1"/>
  <c r="N66" i="1"/>
  <c r="U46" i="1"/>
  <c r="N16" i="1"/>
  <c r="N103" i="1"/>
  <c r="U90" i="1"/>
  <c r="N79" i="1"/>
  <c r="U82" i="1"/>
  <c r="N12" i="1"/>
  <c r="N11" i="1"/>
  <c r="N10" i="1"/>
  <c r="N9" i="1"/>
  <c r="N8" i="1"/>
  <c r="N21" i="1"/>
  <c r="N32" i="1"/>
  <c r="U104" i="1"/>
  <c r="U102" i="1"/>
  <c r="U100" i="1"/>
  <c r="U80" i="1"/>
  <c r="U27" i="1"/>
  <c r="U122" i="1"/>
  <c r="N35" i="1"/>
  <c r="U13" i="1"/>
  <c r="U10" i="1"/>
  <c r="U88" i="1"/>
  <c r="U87" i="1"/>
  <c r="U86" i="1"/>
  <c r="U85" i="1"/>
  <c r="U84" i="1"/>
  <c r="N98" i="1"/>
  <c r="N22" i="1"/>
  <c r="U96" i="1"/>
  <c r="U44" i="1"/>
  <c r="N101" i="1"/>
  <c r="U73" i="1"/>
  <c r="U71" i="1"/>
  <c r="U69" i="1"/>
  <c r="N77" i="1"/>
  <c r="U125" i="1"/>
  <c r="U75" i="1"/>
  <c r="U112" i="1"/>
  <c r="U83" i="1"/>
  <c r="U56" i="1"/>
  <c r="U54" i="1"/>
  <c r="U52" i="1"/>
  <c r="N117" i="1"/>
  <c r="N67" i="1"/>
  <c r="N17" i="1"/>
  <c r="U91" i="1"/>
  <c r="U61" i="1"/>
  <c r="U40" i="1"/>
  <c r="U37" i="1"/>
  <c r="N30" i="1"/>
  <c r="U78" i="1"/>
  <c r="N46" i="1"/>
  <c r="U19" i="1"/>
  <c r="U115" i="1"/>
  <c r="N83" i="1"/>
  <c r="U64" i="1"/>
  <c r="N33" i="1"/>
  <c r="U33" i="1"/>
  <c r="U25" i="1"/>
  <c r="U24" i="1"/>
  <c r="U23" i="1"/>
  <c r="U22" i="1"/>
  <c r="U21" i="1"/>
  <c r="U20" i="1"/>
  <c r="U106" i="1"/>
  <c r="N69" i="1"/>
  <c r="U49" i="1"/>
  <c r="N19" i="1"/>
  <c r="N111" i="1"/>
  <c r="U93" i="1"/>
  <c r="U35" i="1"/>
  <c r="U32" i="1"/>
  <c r="U103" i="1"/>
  <c r="U101" i="1"/>
  <c r="N119" i="1"/>
  <c r="N48" i="1"/>
  <c r="N85" i="1"/>
  <c r="U66" i="1"/>
  <c r="N6" i="1"/>
  <c r="U58" i="1"/>
  <c r="N114" i="1"/>
  <c r="N64" i="1"/>
  <c r="N14" i="1"/>
  <c r="U109" i="1"/>
  <c r="U72" i="1"/>
  <c r="U70" i="1"/>
  <c r="U68" i="1"/>
  <c r="U30" i="1"/>
  <c r="N93" i="1"/>
  <c r="N38" i="1"/>
  <c r="U16" i="1"/>
  <c r="N80" i="1"/>
  <c r="U57" i="1"/>
  <c r="U55" i="1"/>
  <c r="U53" i="1"/>
  <c r="N51" i="1"/>
  <c r="U99" i="1"/>
  <c r="U47" i="1"/>
  <c r="N109" i="1"/>
  <c r="N54" i="1"/>
  <c r="U41" i="1"/>
  <c r="U39" i="1"/>
  <c r="U38" i="1"/>
  <c r="U36" i="1"/>
  <c r="N96" i="1"/>
  <c r="N4" i="1"/>
  <c r="N70" i="1"/>
  <c r="U50" i="1"/>
  <c r="N20" i="1"/>
  <c r="N112" i="1"/>
  <c r="U94" i="1"/>
  <c r="N62" i="1"/>
  <c r="N7" i="1"/>
  <c r="U11" i="1"/>
  <c r="U9" i="1"/>
  <c r="U8" i="1"/>
  <c r="U7" i="1"/>
  <c r="U6" i="1"/>
  <c r="U5" i="1"/>
  <c r="U2" i="1"/>
  <c r="N2" i="1"/>
  <c r="A2" i="6" l="1" a="1"/>
  <c r="A2" i="6" s="1"/>
  <c r="A2" i="5" a="1"/>
  <c r="A2" i="5" s="1"/>
  <c r="A2" i="1" a="1"/>
  <c r="A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<sst xmlns="http://schemas.openxmlformats.org/spreadsheetml/2006/main" count="823" uniqueCount="385">
  <si>
    <t>Rank</t>
  </si>
  <si>
    <t>Bib</t>
  </si>
  <si>
    <t>Team</t>
  </si>
  <si>
    <t>Gender</t>
  </si>
  <si>
    <t>Category</t>
  </si>
  <si>
    <t>USA ID</t>
  </si>
  <si>
    <t>Name</t>
  </si>
  <si>
    <t>Club</t>
  </si>
  <si>
    <t>Time</t>
  </si>
  <si>
    <t>Gap</t>
  </si>
  <si>
    <t>Rank As Run</t>
  </si>
  <si>
    <t>&lt;-  Print area</t>
  </si>
  <si>
    <t>Copy from Male / Female to main results</t>
  </si>
  <si>
    <t>Overall Rank Run 1</t>
  </si>
  <si>
    <t>Member#</t>
  </si>
  <si>
    <t>Last</t>
  </si>
  <si>
    <t>First</t>
  </si>
  <si>
    <t>Class</t>
  </si>
  <si>
    <t>1st Result on Crs 2 (Blue)</t>
  </si>
  <si>
    <t>1st Result on Crs 1 (Red)</t>
  </si>
  <si>
    <t>SE-123432655</t>
  </si>
  <si>
    <t>Kalis</t>
  </si>
  <si>
    <t xml:space="preserve">Aliza </t>
  </si>
  <si>
    <t>Needham</t>
  </si>
  <si>
    <t>Female</t>
  </si>
  <si>
    <t>JV</t>
  </si>
  <si>
    <t>SE-123456295</t>
  </si>
  <si>
    <t>Glazer</t>
  </si>
  <si>
    <t>Max</t>
  </si>
  <si>
    <t>Male</t>
  </si>
  <si>
    <t>SE-123424976</t>
  </si>
  <si>
    <t>Kenney</t>
  </si>
  <si>
    <t xml:space="preserve">Alina </t>
  </si>
  <si>
    <t>Arlington</t>
  </si>
  <si>
    <t>SE-123445066</t>
  </si>
  <si>
    <t>Rosenblatt</t>
  </si>
  <si>
    <t>Gideon</t>
  </si>
  <si>
    <t>SE-123628163</t>
  </si>
  <si>
    <t>Smith</t>
  </si>
  <si>
    <t>Fiona</t>
  </si>
  <si>
    <t>Natick</t>
  </si>
  <si>
    <t>SE-123612993</t>
  </si>
  <si>
    <t>Landgren</t>
  </si>
  <si>
    <t>John</t>
  </si>
  <si>
    <t>SE-123707904</t>
  </si>
  <si>
    <t>Manning</t>
  </si>
  <si>
    <t>Katherine</t>
  </si>
  <si>
    <t>Quincy</t>
  </si>
  <si>
    <t>SE-123643674</t>
  </si>
  <si>
    <t>Gaudiano</t>
  </si>
  <si>
    <t xml:space="preserve">Max </t>
  </si>
  <si>
    <t>SE-123452429</t>
  </si>
  <si>
    <t>Griswold</t>
  </si>
  <si>
    <t>Madalyn</t>
  </si>
  <si>
    <t>Hingham</t>
  </si>
  <si>
    <t>SE-123432004</t>
  </si>
  <si>
    <t>Munoz Albors</t>
  </si>
  <si>
    <t>Sergio</t>
  </si>
  <si>
    <t>SE-123664003</t>
  </si>
  <si>
    <t>Parmar</t>
  </si>
  <si>
    <t>Amaya</t>
  </si>
  <si>
    <t>Norwell</t>
  </si>
  <si>
    <t>SE-123594372</t>
  </si>
  <si>
    <t>Cameron</t>
  </si>
  <si>
    <t>Delaney</t>
  </si>
  <si>
    <t>NDA</t>
  </si>
  <si>
    <t>SE-123719493</t>
  </si>
  <si>
    <t>Diem</t>
  </si>
  <si>
    <t>Maguire</t>
  </si>
  <si>
    <t>BCH</t>
  </si>
  <si>
    <t>SE-123490912</t>
  </si>
  <si>
    <t>Montzka</t>
  </si>
  <si>
    <t>Isabel</t>
  </si>
  <si>
    <t>SE-123452413</t>
  </si>
  <si>
    <t>Whiteley</t>
  </si>
  <si>
    <t>William</t>
  </si>
  <si>
    <t>SE-123424524</t>
  </si>
  <si>
    <t>McParland</t>
  </si>
  <si>
    <t>Jillian</t>
  </si>
  <si>
    <t>SE-123680910</t>
  </si>
  <si>
    <t>Bailey</t>
  </si>
  <si>
    <t>Oliver</t>
  </si>
  <si>
    <t>SE-123643315</t>
  </si>
  <si>
    <t>Close</t>
  </si>
  <si>
    <t>Sarah</t>
  </si>
  <si>
    <t>SE-123618590</t>
  </si>
  <si>
    <t>Gondelles</t>
  </si>
  <si>
    <t>Juan</t>
  </si>
  <si>
    <t>SE-123751743</t>
  </si>
  <si>
    <t>Fitzpatrick</t>
  </si>
  <si>
    <t>Faye</t>
  </si>
  <si>
    <t>DNF</t>
  </si>
  <si>
    <t>SE-123707065</t>
  </si>
  <si>
    <t>Breslin</t>
  </si>
  <si>
    <t>Manuel</t>
  </si>
  <si>
    <t>DNS</t>
  </si>
  <si>
    <t>SE-123644906</t>
  </si>
  <si>
    <t>O'Horo</t>
  </si>
  <si>
    <t>SE-123592894</t>
  </si>
  <si>
    <t>Franssen</t>
  </si>
  <si>
    <t>Wyatt</t>
  </si>
  <si>
    <t>SE-123585129</t>
  </si>
  <si>
    <t>Driscoll</t>
  </si>
  <si>
    <t>Emily</t>
  </si>
  <si>
    <t>SE-123564433</t>
  </si>
  <si>
    <t>Crouch</t>
  </si>
  <si>
    <t>Brendan</t>
  </si>
  <si>
    <t>SE-123488502</t>
  </si>
  <si>
    <t>Emma</t>
  </si>
  <si>
    <t>SE-123622658</t>
  </si>
  <si>
    <t>Pollard</t>
  </si>
  <si>
    <t>Owen</t>
  </si>
  <si>
    <t>SE-123472275</t>
  </si>
  <si>
    <t>Turner</t>
  </si>
  <si>
    <t>Stella</t>
  </si>
  <si>
    <t>SE-123427575</t>
  </si>
  <si>
    <t>Demers</t>
  </si>
  <si>
    <t>Bodhi</t>
  </si>
  <si>
    <t>SE-123588535</t>
  </si>
  <si>
    <t>Tracy</t>
  </si>
  <si>
    <t xml:space="preserve">Ryan </t>
  </si>
  <si>
    <t>SE-123621961</t>
  </si>
  <si>
    <t xml:space="preserve">McLaughlin </t>
  </si>
  <si>
    <t xml:space="preserve">Lucy </t>
  </si>
  <si>
    <t>SE-123624906</t>
  </si>
  <si>
    <t>Gates</t>
  </si>
  <si>
    <t>Henry</t>
  </si>
  <si>
    <t>SE-123426871</t>
  </si>
  <si>
    <t>Audrey</t>
  </si>
  <si>
    <t>SE-123511300</t>
  </si>
  <si>
    <t>Crespi</t>
  </si>
  <si>
    <t>SE-123804335</t>
  </si>
  <si>
    <t>Lyden</t>
  </si>
  <si>
    <t>sean</t>
  </si>
  <si>
    <t>SE-123684984</t>
  </si>
  <si>
    <t>DaPonte</t>
  </si>
  <si>
    <t>Mary</t>
  </si>
  <si>
    <t>SE-123552343</t>
  </si>
  <si>
    <t>Costa</t>
  </si>
  <si>
    <t>Gus</t>
  </si>
  <si>
    <t>SE-123604732</t>
  </si>
  <si>
    <t>Dempsey</t>
  </si>
  <si>
    <t>Halle</t>
  </si>
  <si>
    <t>SE-123481669</t>
  </si>
  <si>
    <t>O'Garr</t>
  </si>
  <si>
    <t>Harrison</t>
  </si>
  <si>
    <t>SE-123554382</t>
  </si>
  <si>
    <t>Brandon</t>
  </si>
  <si>
    <t xml:space="preserve">Derek </t>
  </si>
  <si>
    <t>SE-123558342</t>
  </si>
  <si>
    <t>Blecher</t>
  </si>
  <si>
    <t>Sydney</t>
  </si>
  <si>
    <t>SE-123534618</t>
  </si>
  <si>
    <t>Pint</t>
  </si>
  <si>
    <t>Eamon</t>
  </si>
  <si>
    <t>SE-123642377</t>
  </si>
  <si>
    <t>Brazis</t>
  </si>
  <si>
    <t>SE-123479039</t>
  </si>
  <si>
    <t>Gay</t>
  </si>
  <si>
    <t>Christopher</t>
  </si>
  <si>
    <t>SE-123827475</t>
  </si>
  <si>
    <t>Dassatti</t>
  </si>
  <si>
    <t>Luke</t>
  </si>
  <si>
    <t>SE-123690449</t>
  </si>
  <si>
    <t>Reid</t>
  </si>
  <si>
    <t>Caroline</t>
  </si>
  <si>
    <t>SE-123551748</t>
  </si>
  <si>
    <t>Romano</t>
  </si>
  <si>
    <t>Dean</t>
  </si>
  <si>
    <t>SE-123698482</t>
  </si>
  <si>
    <t>Del Vecchio</t>
  </si>
  <si>
    <t>Anna</t>
  </si>
  <si>
    <t>SE-123455686</t>
  </si>
  <si>
    <t>Dudley</t>
  </si>
  <si>
    <t>Jack</t>
  </si>
  <si>
    <t>SE-123453232</t>
  </si>
  <si>
    <t>Fekete-Lever</t>
  </si>
  <si>
    <t>Elliot</t>
  </si>
  <si>
    <t>SE-123596235</t>
  </si>
  <si>
    <t>Schnair</t>
  </si>
  <si>
    <t>Hannah</t>
  </si>
  <si>
    <t>SE-123484865</t>
  </si>
  <si>
    <t>Fishman</t>
  </si>
  <si>
    <t>Sam</t>
  </si>
  <si>
    <t>SE-123708420</t>
  </si>
  <si>
    <t xml:space="preserve">Andre </t>
  </si>
  <si>
    <t xml:space="preserve">Tristan </t>
  </si>
  <si>
    <t>SE-123659024</t>
  </si>
  <si>
    <t>Burri</t>
  </si>
  <si>
    <t>Alessia</t>
  </si>
  <si>
    <t>SE-123429958</t>
  </si>
  <si>
    <t>Henderson</t>
  </si>
  <si>
    <t>Colin</t>
  </si>
  <si>
    <t>SE-123595064</t>
  </si>
  <si>
    <t>Krastin</t>
  </si>
  <si>
    <t>SE-124578104</t>
  </si>
  <si>
    <t>Kennedy</t>
  </si>
  <si>
    <t>Avery</t>
  </si>
  <si>
    <t>SE-123561839</t>
  </si>
  <si>
    <t>Widding</t>
  </si>
  <si>
    <t>Anders</t>
  </si>
  <si>
    <t>SE-123523953</t>
  </si>
  <si>
    <t>Bracken</t>
  </si>
  <si>
    <t>Madelyn</t>
  </si>
  <si>
    <t>SE-123442307</t>
  </si>
  <si>
    <t>Sharma</t>
  </si>
  <si>
    <t xml:space="preserve">Gautam </t>
  </si>
  <si>
    <t>SE-123452845</t>
  </si>
  <si>
    <t xml:space="preserve">Chachkes </t>
  </si>
  <si>
    <t>Aidan</t>
  </si>
  <si>
    <t>SE-123588113</t>
  </si>
  <si>
    <t>Luther</t>
  </si>
  <si>
    <t>Elizabeth</t>
  </si>
  <si>
    <t>SE-123580619</t>
  </si>
  <si>
    <t>Staples</t>
  </si>
  <si>
    <t>Elijah</t>
  </si>
  <si>
    <t>SE-123483151</t>
  </si>
  <si>
    <t>Ferichola</t>
  </si>
  <si>
    <t>Clementina</t>
  </si>
  <si>
    <t>SE-123633144</t>
  </si>
  <si>
    <t>weggeman</t>
  </si>
  <si>
    <t>jack</t>
  </si>
  <si>
    <t>SE-123687027</t>
  </si>
  <si>
    <t>Reardon</t>
  </si>
  <si>
    <t>Seamus</t>
  </si>
  <si>
    <t>SE-123655844</t>
  </si>
  <si>
    <t>Zilinski</t>
  </si>
  <si>
    <t>SE-123569590</t>
  </si>
  <si>
    <t>Hartford</t>
  </si>
  <si>
    <t>Will</t>
  </si>
  <si>
    <t>SE-123431873</t>
  </si>
  <si>
    <t>Mullen</t>
  </si>
  <si>
    <t>Norah</t>
  </si>
  <si>
    <t>SE-123599885</t>
  </si>
  <si>
    <t>McKeon</t>
  </si>
  <si>
    <t>Finn</t>
  </si>
  <si>
    <t>SE-123462239</t>
  </si>
  <si>
    <t>Young</t>
  </si>
  <si>
    <t>Kadrik</t>
  </si>
  <si>
    <t>SE-123525867</t>
  </si>
  <si>
    <t>Orth</t>
  </si>
  <si>
    <t>Louisa</t>
  </si>
  <si>
    <t>DSQ</t>
  </si>
  <si>
    <t>SE-123730325</t>
  </si>
  <si>
    <t>Damato</t>
  </si>
  <si>
    <t>Genna</t>
  </si>
  <si>
    <t>SE-123588359</t>
  </si>
  <si>
    <t>Diepold</t>
  </si>
  <si>
    <t>Elisabeth</t>
  </si>
  <si>
    <t>SE-123442711</t>
  </si>
  <si>
    <t>Dufort</t>
  </si>
  <si>
    <t>SE-123453364</t>
  </si>
  <si>
    <t>Mauger</t>
  </si>
  <si>
    <t>Patrick</t>
  </si>
  <si>
    <t>SE-123588286</t>
  </si>
  <si>
    <t>Matthew</t>
  </si>
  <si>
    <t>SE-123512972</t>
  </si>
  <si>
    <t>Kate</t>
  </si>
  <si>
    <t>SE-123659331</t>
  </si>
  <si>
    <t>Cline</t>
  </si>
  <si>
    <t>SE-123804786</t>
  </si>
  <si>
    <t>Broderick</t>
  </si>
  <si>
    <t>SE-123564354</t>
  </si>
  <si>
    <t>Caitlyn</t>
  </si>
  <si>
    <t>SE-123629488</t>
  </si>
  <si>
    <t>Remley</t>
  </si>
  <si>
    <t>SE-123431654</t>
  </si>
  <si>
    <t>Kramer</t>
  </si>
  <si>
    <t>Maytal</t>
  </si>
  <si>
    <t>SE-123480863</t>
  </si>
  <si>
    <t>Goldfine</t>
  </si>
  <si>
    <t>Jake</t>
  </si>
  <si>
    <t>SE-123451919</t>
  </si>
  <si>
    <t>Daniels</t>
  </si>
  <si>
    <t>Nicholas</t>
  </si>
  <si>
    <t>SE-123800815</t>
  </si>
  <si>
    <t>Enright</t>
  </si>
  <si>
    <t>SE-123546931</t>
  </si>
  <si>
    <t>Lundin</t>
  </si>
  <si>
    <t>Adeline</t>
  </si>
  <si>
    <t>SE-123614162</t>
  </si>
  <si>
    <t>Macneill</t>
  </si>
  <si>
    <t>Chace</t>
  </si>
  <si>
    <t>SE-123723476</t>
  </si>
  <si>
    <t>Sullivan</t>
  </si>
  <si>
    <t>Sorcha</t>
  </si>
  <si>
    <t>SE-123620288</t>
  </si>
  <si>
    <t>Klein</t>
  </si>
  <si>
    <t>SE-123432961</t>
  </si>
  <si>
    <t>Zaiger</t>
  </si>
  <si>
    <t>Alana</t>
  </si>
  <si>
    <t>SE-123605599</t>
  </si>
  <si>
    <t>Pandya</t>
  </si>
  <si>
    <t>Nirvan</t>
  </si>
  <si>
    <t>SE-123547672</t>
  </si>
  <si>
    <t>Minnich</t>
  </si>
  <si>
    <t xml:space="preserve">Graham </t>
  </si>
  <si>
    <t>SE-123608072</t>
  </si>
  <si>
    <t>Menon</t>
  </si>
  <si>
    <t>Aarav</t>
  </si>
  <si>
    <t>SE-123493357</t>
  </si>
  <si>
    <t>Greisner</t>
  </si>
  <si>
    <t>Amelia</t>
  </si>
  <si>
    <t>SE-123897186</t>
  </si>
  <si>
    <t xml:space="preserve">McGillicuddy </t>
  </si>
  <si>
    <t>Ridley</t>
  </si>
  <si>
    <t>SE-123484204</t>
  </si>
  <si>
    <t>Towvim</t>
  </si>
  <si>
    <t>Ava</t>
  </si>
  <si>
    <t>SE-123548308</t>
  </si>
  <si>
    <t>Chladny</t>
  </si>
  <si>
    <t>SE-123592674</t>
  </si>
  <si>
    <t>Truslow</t>
  </si>
  <si>
    <t>Magnus</t>
  </si>
  <si>
    <t>SE-123533983</t>
  </si>
  <si>
    <t>Lynch</t>
  </si>
  <si>
    <t>Ryan</t>
  </si>
  <si>
    <t>SE-124575025</t>
  </si>
  <si>
    <t>Marsocci</t>
  </si>
  <si>
    <t>Mia</t>
  </si>
  <si>
    <t>SE-123634131</t>
  </si>
  <si>
    <t>Fanning</t>
  </si>
  <si>
    <t>SE-123492386</t>
  </si>
  <si>
    <t>van Kempen</t>
  </si>
  <si>
    <t>Julia</t>
  </si>
  <si>
    <t>SE-123493131</t>
  </si>
  <si>
    <t>Franco</t>
  </si>
  <si>
    <t>Carlos</t>
  </si>
  <si>
    <t>SE-123484489</t>
  </si>
  <si>
    <t>Chiaverini</t>
  </si>
  <si>
    <t>Leo</t>
  </si>
  <si>
    <t>SE-123664208</t>
  </si>
  <si>
    <t>Evers</t>
  </si>
  <si>
    <t>David</t>
  </si>
  <si>
    <t>SE-123804587</t>
  </si>
  <si>
    <t>Lederer</t>
  </si>
  <si>
    <t>SE-123723142</t>
  </si>
  <si>
    <t>INGRANDO</t>
  </si>
  <si>
    <t>Paige</t>
  </si>
  <si>
    <t>SE-123438113</t>
  </si>
  <si>
    <t>Fransblow</t>
  </si>
  <si>
    <t>Josh</t>
  </si>
  <si>
    <t>SE-123549765</t>
  </si>
  <si>
    <t>Guttilla</t>
  </si>
  <si>
    <t>Nora</t>
  </si>
  <si>
    <t>SE-123781081</t>
  </si>
  <si>
    <t>Gannon</t>
  </si>
  <si>
    <t>Nolan</t>
  </si>
  <si>
    <t>SE-123487928</t>
  </si>
  <si>
    <t>Denning</t>
  </si>
  <si>
    <t>Gavin</t>
  </si>
  <si>
    <t>SE-123710886</t>
  </si>
  <si>
    <t>McNamara</t>
  </si>
  <si>
    <t>SE-123633792</t>
  </si>
  <si>
    <t>Jackson</t>
  </si>
  <si>
    <t>SE-123490597</t>
  </si>
  <si>
    <t>Higgins</t>
  </si>
  <si>
    <t>Tucker</t>
  </si>
  <si>
    <t>SE-123618787</t>
  </si>
  <si>
    <t>Jesman</t>
  </si>
  <si>
    <t>Charlie</t>
  </si>
  <si>
    <t>SE-123583899</t>
  </si>
  <si>
    <t>Condon</t>
  </si>
  <si>
    <t>Cathal</t>
  </si>
  <si>
    <t>SE-123641708</t>
  </si>
  <si>
    <t>Allen</t>
  </si>
  <si>
    <t>James</t>
  </si>
  <si>
    <t>SE-123573021</t>
  </si>
  <si>
    <t>Maher</t>
  </si>
  <si>
    <t>Charles</t>
  </si>
  <si>
    <t>SE-123667039</t>
  </si>
  <si>
    <t>Minio</t>
  </si>
  <si>
    <t>Nick</t>
  </si>
  <si>
    <t>SE-123629345</t>
  </si>
  <si>
    <t>Jonathan</t>
  </si>
  <si>
    <t>SE-123478669</t>
  </si>
  <si>
    <t>Coughlan</t>
  </si>
  <si>
    <t>SE-123531977</t>
  </si>
  <si>
    <t>Lieberman</t>
  </si>
  <si>
    <t>Jacob</t>
  </si>
  <si>
    <t>SE-123622717</t>
  </si>
  <si>
    <t>Ronan</t>
  </si>
  <si>
    <t>SE-123556350</t>
  </si>
  <si>
    <t>Khan</t>
  </si>
  <si>
    <t xml:space="preserve">Zain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</si>
</sst>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:ss.00"/>
    <numFmt numFmtId="165" formatCode="m:ss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4">
    <xf numFmtId="0" fontId="0" fillId="0" borderId="0" xfId="0"/>
    <xf numFmtId="47" fontId="0" fillId="0" borderId="0" xfId="0" applyNumberFormat="1"/>
    <xf numFmtId="0" fontId="0" fillId="0" borderId="0" xfId="0" applyAlignment="1">
      <alignment horizontal="center"/>
    </xf>
    <xf numFmtId="164" fontId="0" fillId="0" borderId="0" xfId="0" applyNumberFormat="1"/>
    <xf numFmtId="0" fontId="0" fillId="33" borderId="0" xfId="0" applyFill="1"/>
    <xf numFmtId="164" fontId="0" fillId="33" borderId="0" xfId="0" applyNumberFormat="1" applyFill="1"/>
    <xf numFmtId="47" fontId="0" fillId="33" borderId="0" xfId="0" applyNumberFormat="1" applyFill="1"/>
    <xf numFmtId="165" fontId="0" fillId="0" borderId="0" xfId="0" applyNumberFormat="1"/>
    <xf numFmtId="165" fontId="0" fillId="0" borderId="0" xfId="0" applyNumberFormat="1" applyAlignment="1">
      <alignment horizontal="center"/>
    </xf>
    <xf numFmtId="0" fontId="0" fillId="34" borderId="0" xfId="0" applyFill="1" applyAlignment="1">
      <alignment horizontal="center"/>
    </xf>
    <xf numFmtId="0" fontId="0" fillId="34" borderId="0" xfId="0" applyFill="1" applyAlignment="1">
      <alignment horizontal="center" wrapText="1"/>
    </xf>
    <xf numFmtId="0" fontId="0" fillId="34" borderId="0" xfId="0" applyFill="1"/>
    <xf numFmtId="165" fontId="0" fillId="34" borderId="0" xfId="0" applyNumberFormat="1" applyFill="1" applyAlignment="1">
      <alignment horizontal="center"/>
    </xf>
    <xf numFmtId="47" fontId="0" fillId="0" borderId="0" xfId="0" applyNumberFormat="1" applyAlignment="1">
      <alignment horizont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ill>
        <patternFill>
          <bgColor theme="0" tint="-0.14996795556505021"/>
        </patternFill>
      </fill>
      <border>
        <vertical/>
        <horizontal/>
      </border>
    </dxf>
    <dxf>
      <border>
        <bottom style="thin">
          <color rgb="FFC0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00"/>
  <sheetViews>
    <sheetView topLeftCell="A19" workbookViewId="0">
      <selection activeCell="I29" sqref="I29"/>
    </sheetView>
  </sheetViews>
  <sheetFormatPr defaultRowHeight="14.5" x14ac:dyDescent="0.35"/>
  <cols>
    <col min="11" max="11" width="3.90625" style="4" customWidth="1"/>
    <col min="12" max="12" width="20.54296875" bestFit="1" customWidth="1"/>
    <col min="13" max="13" width="8.90625" customWidth="1"/>
  </cols>
  <sheetData>
    <row r="1" spans="1:23" x14ac:dyDescent="0.35">
      <c r="A1" t="s">
        <v>13</v>
      </c>
      <c r="B1" t="s">
        <v>14</v>
      </c>
      <c r="C1" t="s">
        <v>1</v>
      </c>
      <c r="D1" t="s">
        <v>15</v>
      </c>
      <c r="E1" t="s">
        <v>16</v>
      </c>
      <c r="F1" t="s">
        <v>2</v>
      </c>
      <c r="G1" t="s">
        <v>3</v>
      </c>
      <c r="H1" t="s">
        <v>17</v>
      </c>
      <c r="I1" t="s">
        <v>18</v>
      </c>
      <c r="J1" t="s">
        <v>19</v>
      </c>
      <c r="L1" t="s">
        <v>6</v>
      </c>
      <c r="M1" t="s">
        <v>8</v>
      </c>
      <c r="N1" s="4">
        <f>COUNTA(B:B)</f>
        <v>126</v>
      </c>
      <c r="O1" s="4" t="s">
        <v>5</v>
      </c>
      <c r="P1" s="4" t="s">
        <v>0</v>
      </c>
      <c r="Q1" s="4" t="s">
        <v>1</v>
      </c>
      <c r="R1" s="4" t="s">
        <v>6</v>
      </c>
      <c r="S1" s="4" t="s">
        <v>3</v>
      </c>
      <c r="T1" s="4" t="s">
        <v>7</v>
      </c>
      <c r="U1" s="5" t="s">
        <v>8</v>
      </c>
      <c r="V1" s="5" t="s">
        <v>4</v>
      </c>
      <c r="W1" s="4" t="s">
        <v>10</v>
      </c>
    </row>
    <row r="2" spans="1:23" x14ac:dyDescent="0.35">
      <c r="A2">
        <v>8</v>
      </c>
      <c r="B2" t="s">
        <v>20</v>
      </c>
      <c r="C2">
        <v>1</v>
      </c>
      <c r="D2" t="s">
        <v>21</v>
      </c>
      <c r="E2" t="s">
        <v>22</v>
      </c>
      <c r="F2" t="s">
        <v>23</v>
      </c>
      <c r="G2" t="s">
        <v>24</v>
      </c>
      <c r="H2" t="s">
        <v>25</v>
      </c>
      <c r="I2">
        <v>40.98</v>
      </c>
      <c r="J2" s="1"/>
      <c r="K2" s="6"/>
      <c r="L2" t="str" cm="1">
        <f t="array" ref="L2:L126">_xlfn._xlws.FILTER(E2:E300&amp;" "&amp;D2:D300,NOT(ISBLANK(E2:E300)))</f>
        <v>Aliza  Kalis</v>
      </c>
      <c r="M2" cm="1">
        <f t="array" ref="M2:M300">IF(ISBLANK(I2:I300),J2:J300,I2:I300)</f>
        <v>40.98</v>
      </c>
      <c r="N2" s="4"/>
      <c r="O2" s="4" t="str">
        <f>"'Split Second'!B2:B"&amp;$N$1</f>
        <v>'Split Second'!B2:B126</v>
      </c>
      <c r="P2" s="4"/>
      <c r="Q2" s="4" t="str">
        <f>"'Split Second'!C2:C"&amp;$N$1</f>
        <v>'Split Second'!C2:C126</v>
      </c>
      <c r="R2" s="4" t="str">
        <f>"'Split Second'!L2:L"&amp;$N$1</f>
        <v>'Split Second'!L2:L126</v>
      </c>
      <c r="S2" s="4" t="str">
        <f>"'Split Second'!G2:G"&amp;$N$1</f>
        <v>'Split Second'!G2:G126</v>
      </c>
      <c r="T2" s="4" t="str">
        <f>"'Split Second'!F2:F"&amp;$N$1</f>
        <v>'Split Second'!F2:F126</v>
      </c>
      <c r="U2" s="4" t="str">
        <f>"'Split Second'!m2:m"&amp;$N$1</f>
        <v>'Split Second'!m2:m126</v>
      </c>
      <c r="V2" s="4" t="str">
        <f>"'Split Second'!H2:H"&amp;$N$1</f>
        <v>'Split Second'!H2:H126</v>
      </c>
      <c r="W2" s="4" t="str">
        <f>"'Split Second'!A2:A"&amp;$N$1</f>
        <v>'Split Second'!A2:A126</v>
      </c>
    </row>
    <row r="3" spans="1:23" x14ac:dyDescent="0.35">
      <c r="A3">
        <v>1</v>
      </c>
      <c r="B3" t="s">
        <v>26</v>
      </c>
      <c r="C3">
        <v>2</v>
      </c>
      <c r="D3" t="s">
        <v>27</v>
      </c>
      <c r="E3" t="s">
        <v>28</v>
      </c>
      <c r="F3" t="s">
        <v>23</v>
      </c>
      <c r="G3" t="s">
        <v>29</v>
      </c>
      <c r="H3" t="s">
        <v>25</v>
      </c>
      <c r="I3">
        <v>34.67</v>
      </c>
      <c r="J3" s="1"/>
      <c r="K3" s="6"/>
      <c r="L3" t="str">
        <v>Max Glazer</v>
      </c>
      <c r="M3">
        <v>34.67</v>
      </c>
    </row>
    <row r="4" spans="1:23" x14ac:dyDescent="0.35">
      <c r="A4">
        <v>25</v>
      </c>
      <c r="B4" t="s">
        <v>30</v>
      </c>
      <c r="C4">
        <v>3</v>
      </c>
      <c r="D4" t="s">
        <v>31</v>
      </c>
      <c r="E4" t="s">
        <v>32</v>
      </c>
      <c r="F4" t="s">
        <v>33</v>
      </c>
      <c r="G4" t="s">
        <v>24</v>
      </c>
      <c r="H4" t="s">
        <v>25</v>
      </c>
      <c r="I4">
        <v>45.6</v>
      </c>
      <c r="J4" s="1"/>
      <c r="K4" s="6"/>
      <c r="L4" t="str">
        <v>Alina  Kenney</v>
      </c>
      <c r="M4">
        <v>45.6</v>
      </c>
    </row>
    <row r="5" spans="1:23" x14ac:dyDescent="0.35">
      <c r="A5">
        <v>34</v>
      </c>
      <c r="B5" t="s">
        <v>34</v>
      </c>
      <c r="C5">
        <v>4</v>
      </c>
      <c r="D5" t="s">
        <v>35</v>
      </c>
      <c r="E5" t="s">
        <v>36</v>
      </c>
      <c r="F5" t="s">
        <v>33</v>
      </c>
      <c r="G5" t="s">
        <v>29</v>
      </c>
      <c r="H5" t="s">
        <v>25</v>
      </c>
      <c r="I5">
        <v>39.46</v>
      </c>
      <c r="J5" s="1"/>
      <c r="K5" s="6"/>
      <c r="L5" t="str">
        <v>Gideon Rosenblatt</v>
      </c>
      <c r="M5">
        <v>39.46</v>
      </c>
    </row>
    <row r="6" spans="1:23" x14ac:dyDescent="0.35">
      <c r="B6" t="s">
        <v>37</v>
      </c>
      <c r="C6">
        <v>5</v>
      </c>
      <c r="D6" t="s">
        <v>38</v>
      </c>
      <c r="E6" t="s">
        <v>39</v>
      </c>
      <c r="F6" t="s">
        <v>40</v>
      </c>
      <c r="G6" t="s">
        <v>24</v>
      </c>
      <c r="H6" t="s">
        <v>25</v>
      </c>
      <c r="I6">
        <v>39.57</v>
      </c>
      <c r="J6" s="1"/>
      <c r="K6" s="6"/>
      <c r="L6" t="str">
        <v>Fiona Smith</v>
      </c>
      <c r="M6">
        <v>39.57</v>
      </c>
    </row>
    <row r="7" spans="1:23" x14ac:dyDescent="0.35">
      <c r="A7">
        <v>2</v>
      </c>
      <c r="B7" t="s">
        <v>41</v>
      </c>
      <c r="C7">
        <v>6</v>
      </c>
      <c r="D7" t="s">
        <v>42</v>
      </c>
      <c r="E7" t="s">
        <v>43</v>
      </c>
      <c r="F7" t="s">
        <v>40</v>
      </c>
      <c r="G7" t="s">
        <v>29</v>
      </c>
      <c r="H7" t="s">
        <v>25</v>
      </c>
      <c r="I7">
        <v>34.130000000000003</v>
      </c>
      <c r="J7" s="1"/>
      <c r="K7" s="6"/>
      <c r="L7" t="str">
        <v>John Landgren</v>
      </c>
      <c r="M7">
        <v>34.130000000000003</v>
      </c>
    </row>
    <row r="8" spans="1:23" x14ac:dyDescent="0.35">
      <c r="A8">
        <v>24</v>
      </c>
      <c r="B8" t="s">
        <v>44</v>
      </c>
      <c r="C8">
        <v>11</v>
      </c>
      <c r="D8" t="s">
        <v>45</v>
      </c>
      <c r="E8" t="s">
        <v>46</v>
      </c>
      <c r="F8" t="s">
        <v>47</v>
      </c>
      <c r="G8" t="s">
        <v>24</v>
      </c>
      <c r="H8" t="s">
        <v>25</v>
      </c>
      <c r="I8">
        <v>41.98</v>
      </c>
      <c r="J8" s="1"/>
      <c r="K8" s="6"/>
      <c r="L8" t="str">
        <v>Katherine Manning</v>
      </c>
      <c r="M8">
        <v>41.98</v>
      </c>
    </row>
    <row r="9" spans="1:23" x14ac:dyDescent="0.35">
      <c r="A9">
        <v>22</v>
      </c>
      <c r="B9" t="s">
        <v>48</v>
      </c>
      <c r="C9">
        <v>12</v>
      </c>
      <c r="D9" t="s">
        <v>49</v>
      </c>
      <c r="E9" t="s">
        <v>50</v>
      </c>
      <c r="F9" t="s">
        <v>47</v>
      </c>
      <c r="G9" t="s">
        <v>29</v>
      </c>
      <c r="H9" t="s">
        <v>25</v>
      </c>
      <c r="I9">
        <v>39.4</v>
      </c>
      <c r="J9" s="1"/>
      <c r="K9" s="6"/>
      <c r="L9" t="str">
        <v>Max  Gaudiano</v>
      </c>
      <c r="M9">
        <v>39.4</v>
      </c>
    </row>
    <row r="10" spans="1:23" x14ac:dyDescent="0.35">
      <c r="A10">
        <v>4</v>
      </c>
      <c r="B10" t="s">
        <v>51</v>
      </c>
      <c r="C10">
        <v>13</v>
      </c>
      <c r="D10" t="s">
        <v>52</v>
      </c>
      <c r="E10" t="s">
        <v>53</v>
      </c>
      <c r="F10" t="s">
        <v>54</v>
      </c>
      <c r="G10" t="s">
        <v>24</v>
      </c>
      <c r="H10" t="s">
        <v>25</v>
      </c>
      <c r="I10">
        <v>39.57</v>
      </c>
      <c r="J10" s="1"/>
      <c r="K10" s="6"/>
      <c r="L10" t="str">
        <v>Madalyn Griswold</v>
      </c>
      <c r="M10">
        <v>39.57</v>
      </c>
    </row>
    <row r="11" spans="1:23" x14ac:dyDescent="0.35">
      <c r="A11">
        <v>11</v>
      </c>
      <c r="B11" t="s">
        <v>55</v>
      </c>
      <c r="C11">
        <v>14</v>
      </c>
      <c r="D11" t="s">
        <v>56</v>
      </c>
      <c r="E11" t="s">
        <v>57</v>
      </c>
      <c r="F11" t="s">
        <v>54</v>
      </c>
      <c r="G11" t="s">
        <v>29</v>
      </c>
      <c r="H11" t="s">
        <v>25</v>
      </c>
      <c r="I11">
        <v>36.64</v>
      </c>
      <c r="J11" s="1"/>
      <c r="K11" s="6"/>
      <c r="L11" t="str">
        <v>Sergio Munoz Albors</v>
      </c>
      <c r="M11">
        <v>36.64</v>
      </c>
    </row>
    <row r="12" spans="1:23" x14ac:dyDescent="0.35">
      <c r="A12">
        <v>9</v>
      </c>
      <c r="B12" t="s">
        <v>58</v>
      </c>
      <c r="C12">
        <v>15</v>
      </c>
      <c r="D12" t="s">
        <v>59</v>
      </c>
      <c r="E12" t="s">
        <v>60</v>
      </c>
      <c r="F12" t="s">
        <v>61</v>
      </c>
      <c r="G12" t="s">
        <v>24</v>
      </c>
      <c r="H12" t="s">
        <v>25</v>
      </c>
      <c r="I12">
        <v>42.43</v>
      </c>
      <c r="J12" s="1"/>
      <c r="K12" s="6"/>
      <c r="L12" t="str">
        <v>Amaya Parmar</v>
      </c>
      <c r="M12">
        <v>42.43</v>
      </c>
    </row>
    <row r="13" spans="1:23" x14ac:dyDescent="0.35">
      <c r="A13">
        <v>2</v>
      </c>
      <c r="B13" t="s">
        <v>62</v>
      </c>
      <c r="C13">
        <v>17</v>
      </c>
      <c r="D13" t="s">
        <v>63</v>
      </c>
      <c r="E13" t="s">
        <v>64</v>
      </c>
      <c r="F13" t="s">
        <v>65</v>
      </c>
      <c r="G13" t="s">
        <v>24</v>
      </c>
      <c r="H13" t="s">
        <v>25</v>
      </c>
      <c r="I13">
        <v>37.65</v>
      </c>
      <c r="J13" s="1"/>
      <c r="K13" s="6"/>
      <c r="L13" t="str">
        <v>Delaney Cameron</v>
      </c>
      <c r="M13">
        <v>37.65</v>
      </c>
    </row>
    <row r="14" spans="1:23" x14ac:dyDescent="0.35">
      <c r="A14">
        <v>15</v>
      </c>
      <c r="B14" t="s">
        <v>66</v>
      </c>
      <c r="C14">
        <v>18</v>
      </c>
      <c r="D14" t="s">
        <v>67</v>
      </c>
      <c r="E14" t="s">
        <v>68</v>
      </c>
      <c r="F14" t="s">
        <v>69</v>
      </c>
      <c r="G14" t="s">
        <v>29</v>
      </c>
      <c r="H14" t="s">
        <v>25</v>
      </c>
      <c r="I14">
        <v>36.89</v>
      </c>
      <c r="J14" s="1"/>
      <c r="K14" s="6"/>
      <c r="L14" t="str">
        <v>Maguire Diem</v>
      </c>
      <c r="M14">
        <v>36.89</v>
      </c>
    </row>
    <row r="15" spans="1:23" x14ac:dyDescent="0.35">
      <c r="A15">
        <v>11</v>
      </c>
      <c r="B15" t="s">
        <v>70</v>
      </c>
      <c r="C15">
        <v>21</v>
      </c>
      <c r="D15" t="s">
        <v>71</v>
      </c>
      <c r="E15" t="s">
        <v>72</v>
      </c>
      <c r="F15" t="s">
        <v>23</v>
      </c>
      <c r="G15" t="s">
        <v>24</v>
      </c>
      <c r="H15" t="s">
        <v>25</v>
      </c>
      <c r="I15">
        <v>38.64</v>
      </c>
      <c r="J15" s="1"/>
      <c r="K15" s="6"/>
      <c r="L15" t="str">
        <v>Isabel Montzka</v>
      </c>
      <c r="M15">
        <v>38.64</v>
      </c>
    </row>
    <row r="16" spans="1:23" x14ac:dyDescent="0.35">
      <c r="B16" t="s">
        <v>73</v>
      </c>
      <c r="C16">
        <v>22</v>
      </c>
      <c r="D16" t="s">
        <v>74</v>
      </c>
      <c r="E16" t="s">
        <v>75</v>
      </c>
      <c r="F16" t="s">
        <v>23</v>
      </c>
      <c r="G16" t="s">
        <v>29</v>
      </c>
      <c r="H16" t="s">
        <v>25</v>
      </c>
      <c r="I16">
        <v>35.99</v>
      </c>
      <c r="J16" s="1"/>
      <c r="K16" s="6"/>
      <c r="L16" t="str">
        <v>William Whiteley</v>
      </c>
      <c r="M16">
        <v>35.99</v>
      </c>
    </row>
    <row r="17" spans="1:13" x14ac:dyDescent="0.35">
      <c r="A17">
        <v>37</v>
      </c>
      <c r="B17" t="s">
        <v>76</v>
      </c>
      <c r="C17">
        <v>23</v>
      </c>
      <c r="D17" t="s">
        <v>77</v>
      </c>
      <c r="E17" t="s">
        <v>78</v>
      </c>
      <c r="F17" t="s">
        <v>33</v>
      </c>
      <c r="G17" t="s">
        <v>24</v>
      </c>
      <c r="H17" t="s">
        <v>25</v>
      </c>
      <c r="I17">
        <v>54.28</v>
      </c>
      <c r="J17" s="1"/>
      <c r="K17" s="6"/>
      <c r="L17" t="str">
        <v>Jillian McParland</v>
      </c>
      <c r="M17">
        <v>54.28</v>
      </c>
    </row>
    <row r="18" spans="1:13" x14ac:dyDescent="0.35">
      <c r="A18">
        <v>5</v>
      </c>
      <c r="B18" t="s">
        <v>79</v>
      </c>
      <c r="C18">
        <v>24</v>
      </c>
      <c r="D18" t="s">
        <v>80</v>
      </c>
      <c r="E18" t="s">
        <v>81</v>
      </c>
      <c r="F18" t="s">
        <v>33</v>
      </c>
      <c r="G18" t="s">
        <v>29</v>
      </c>
      <c r="H18" t="s">
        <v>25</v>
      </c>
      <c r="I18">
        <v>34.229999999999997</v>
      </c>
      <c r="J18" s="1"/>
      <c r="K18" s="6"/>
      <c r="L18" t="str">
        <v>Oliver Bailey</v>
      </c>
      <c r="M18">
        <v>34.229999999999997</v>
      </c>
    </row>
    <row r="19" spans="1:13" x14ac:dyDescent="0.35">
      <c r="A19">
        <v>15</v>
      </c>
      <c r="B19" t="s">
        <v>82</v>
      </c>
      <c r="C19">
        <v>25</v>
      </c>
      <c r="D19" t="s">
        <v>83</v>
      </c>
      <c r="E19" t="s">
        <v>84</v>
      </c>
      <c r="F19" t="s">
        <v>40</v>
      </c>
      <c r="G19" t="s">
        <v>24</v>
      </c>
      <c r="H19" t="s">
        <v>25</v>
      </c>
      <c r="I19">
        <v>43.3</v>
      </c>
      <c r="J19" s="1"/>
      <c r="K19" s="6"/>
      <c r="L19" t="str">
        <v>Sarah Close</v>
      </c>
      <c r="M19">
        <v>43.3</v>
      </c>
    </row>
    <row r="20" spans="1:13" x14ac:dyDescent="0.35">
      <c r="A20">
        <v>25</v>
      </c>
      <c r="B20" t="s">
        <v>85</v>
      </c>
      <c r="C20">
        <v>26</v>
      </c>
      <c r="D20" t="s">
        <v>86</v>
      </c>
      <c r="E20" t="s">
        <v>87</v>
      </c>
      <c r="F20" t="s">
        <v>40</v>
      </c>
      <c r="G20" t="s">
        <v>29</v>
      </c>
      <c r="H20" t="s">
        <v>25</v>
      </c>
      <c r="I20">
        <v>36.61</v>
      </c>
      <c r="J20" s="1"/>
      <c r="K20" s="6"/>
      <c r="L20" t="str">
        <v>Juan Gondelles</v>
      </c>
      <c r="M20">
        <v>36.61</v>
      </c>
    </row>
    <row r="21" spans="1:13" x14ac:dyDescent="0.35">
      <c r="A21">
        <v>31</v>
      </c>
      <c r="B21" t="s">
        <v>88</v>
      </c>
      <c r="C21">
        <v>31</v>
      </c>
      <c r="D21" t="s">
        <v>89</v>
      </c>
      <c r="E21" t="s">
        <v>90</v>
      </c>
      <c r="F21" t="s">
        <v>47</v>
      </c>
      <c r="G21" t="s">
        <v>24</v>
      </c>
      <c r="H21" t="s">
        <v>25</v>
      </c>
      <c r="I21" t="s">
        <v>91</v>
      </c>
      <c r="J21" s="1"/>
      <c r="K21" s="6"/>
      <c r="L21" t="str">
        <v>Faye Fitzpatrick</v>
      </c>
      <c r="M21" t="str">
        <v>DNF</v>
      </c>
    </row>
    <row r="22" spans="1:13" x14ac:dyDescent="0.35">
      <c r="A22">
        <v>41</v>
      </c>
      <c r="B22" t="s">
        <v>92</v>
      </c>
      <c r="C22">
        <v>32</v>
      </c>
      <c r="D22" t="s">
        <v>93</v>
      </c>
      <c r="E22" t="s">
        <v>94</v>
      </c>
      <c r="F22" t="s">
        <v>47</v>
      </c>
      <c r="G22" t="s">
        <v>29</v>
      </c>
      <c r="H22" t="s">
        <v>25</v>
      </c>
      <c r="I22" t="s">
        <v>95</v>
      </c>
      <c r="J22" s="1"/>
      <c r="K22" s="6"/>
      <c r="L22" t="str">
        <v>Manuel Breslin</v>
      </c>
      <c r="M22" t="str">
        <v>DNS</v>
      </c>
    </row>
    <row r="23" spans="1:13" x14ac:dyDescent="0.35">
      <c r="A23">
        <v>3</v>
      </c>
      <c r="B23" t="s">
        <v>96</v>
      </c>
      <c r="C23">
        <v>33</v>
      </c>
      <c r="D23" t="s">
        <v>97</v>
      </c>
      <c r="E23" t="s">
        <v>64</v>
      </c>
      <c r="F23" t="s">
        <v>54</v>
      </c>
      <c r="G23" t="s">
        <v>24</v>
      </c>
      <c r="H23" t="s">
        <v>25</v>
      </c>
      <c r="I23">
        <v>38.97</v>
      </c>
      <c r="J23" s="1"/>
      <c r="K23" s="6"/>
      <c r="L23" t="str">
        <v>Delaney O'Horo</v>
      </c>
      <c r="M23">
        <v>38.97</v>
      </c>
    </row>
    <row r="24" spans="1:13" x14ac:dyDescent="0.35">
      <c r="A24">
        <v>7</v>
      </c>
      <c r="B24" t="s">
        <v>98</v>
      </c>
      <c r="C24">
        <v>36</v>
      </c>
      <c r="D24" t="s">
        <v>99</v>
      </c>
      <c r="E24" t="s">
        <v>100</v>
      </c>
      <c r="F24" t="s">
        <v>61</v>
      </c>
      <c r="G24" t="s">
        <v>29</v>
      </c>
      <c r="H24" t="s">
        <v>25</v>
      </c>
      <c r="I24">
        <v>35.51</v>
      </c>
      <c r="J24" s="1"/>
      <c r="K24" s="6"/>
      <c r="L24" t="str">
        <v>Wyatt Franssen</v>
      </c>
      <c r="M24">
        <v>35.51</v>
      </c>
    </row>
    <row r="25" spans="1:13" x14ac:dyDescent="0.35">
      <c r="A25">
        <v>7</v>
      </c>
      <c r="B25" t="s">
        <v>101</v>
      </c>
      <c r="C25">
        <v>37</v>
      </c>
      <c r="D25" t="s">
        <v>102</v>
      </c>
      <c r="E25" t="s">
        <v>103</v>
      </c>
      <c r="F25" t="s">
        <v>65</v>
      </c>
      <c r="G25" t="s">
        <v>24</v>
      </c>
      <c r="H25" t="s">
        <v>25</v>
      </c>
      <c r="I25" t="s">
        <v>91</v>
      </c>
      <c r="J25" s="1"/>
      <c r="K25" s="6"/>
      <c r="L25" t="str">
        <v>Emily Driscoll</v>
      </c>
      <c r="M25" t="str">
        <v>DNF</v>
      </c>
    </row>
    <row r="26" spans="1:13" x14ac:dyDescent="0.35">
      <c r="A26">
        <v>3</v>
      </c>
      <c r="B26" t="s">
        <v>104</v>
      </c>
      <c r="C26">
        <v>38</v>
      </c>
      <c r="D26" t="s">
        <v>105</v>
      </c>
      <c r="E26" t="s">
        <v>106</v>
      </c>
      <c r="F26" t="s">
        <v>69</v>
      </c>
      <c r="G26" t="s">
        <v>29</v>
      </c>
      <c r="H26" t="s">
        <v>25</v>
      </c>
      <c r="I26">
        <v>33.409999999999997</v>
      </c>
      <c r="J26" s="1"/>
      <c r="K26" s="6"/>
      <c r="L26" t="str">
        <v>Brendan Crouch</v>
      </c>
      <c r="M26">
        <v>33.409999999999997</v>
      </c>
    </row>
    <row r="27" spans="1:13" x14ac:dyDescent="0.35">
      <c r="A27">
        <v>12</v>
      </c>
      <c r="B27" t="s">
        <v>107</v>
      </c>
      <c r="C27">
        <v>41</v>
      </c>
      <c r="D27" t="s">
        <v>45</v>
      </c>
      <c r="E27" t="s">
        <v>108</v>
      </c>
      <c r="F27" t="s">
        <v>23</v>
      </c>
      <c r="G27" t="s">
        <v>24</v>
      </c>
      <c r="H27" t="s">
        <v>25</v>
      </c>
      <c r="I27">
        <v>42.11</v>
      </c>
      <c r="J27" s="1"/>
      <c r="K27" s="6"/>
      <c r="L27" t="str">
        <v>Emma Manning</v>
      </c>
      <c r="M27">
        <v>42.11</v>
      </c>
    </row>
    <row r="28" spans="1:13" x14ac:dyDescent="0.35">
      <c r="A28">
        <v>10</v>
      </c>
      <c r="B28" t="s">
        <v>109</v>
      </c>
      <c r="C28">
        <v>42</v>
      </c>
      <c r="D28" t="s">
        <v>110</v>
      </c>
      <c r="E28" t="s">
        <v>111</v>
      </c>
      <c r="F28" t="s">
        <v>23</v>
      </c>
      <c r="G28" t="s">
        <v>29</v>
      </c>
      <c r="H28" t="s">
        <v>25</v>
      </c>
      <c r="I28">
        <v>36.590000000000003</v>
      </c>
      <c r="J28" s="1"/>
      <c r="K28" s="6"/>
      <c r="L28" t="str">
        <v>Owen Pollard</v>
      </c>
      <c r="M28">
        <v>36.590000000000003</v>
      </c>
    </row>
    <row r="29" spans="1:13" x14ac:dyDescent="0.35">
      <c r="B29" t="s">
        <v>112</v>
      </c>
      <c r="C29">
        <v>43</v>
      </c>
      <c r="D29" t="s">
        <v>113</v>
      </c>
      <c r="E29" t="s">
        <v>114</v>
      </c>
      <c r="F29" t="s">
        <v>33</v>
      </c>
      <c r="G29" t="s">
        <v>24</v>
      </c>
      <c r="H29" t="s">
        <v>25</v>
      </c>
      <c r="I29">
        <v>87.9</v>
      </c>
      <c r="J29" s="1"/>
      <c r="K29" s="6"/>
      <c r="L29" t="str">
        <v>Stella Turner</v>
      </c>
      <c r="M29">
        <v>87.9</v>
      </c>
    </row>
    <row r="30" spans="1:13" x14ac:dyDescent="0.35">
      <c r="A30">
        <v>32</v>
      </c>
      <c r="B30" t="s">
        <v>115</v>
      </c>
      <c r="C30">
        <v>44</v>
      </c>
      <c r="D30" t="s">
        <v>116</v>
      </c>
      <c r="E30" t="s">
        <v>117</v>
      </c>
      <c r="F30" t="s">
        <v>33</v>
      </c>
      <c r="G30" t="s">
        <v>29</v>
      </c>
      <c r="H30" t="s">
        <v>25</v>
      </c>
      <c r="I30">
        <v>39.21</v>
      </c>
      <c r="J30" s="1"/>
      <c r="K30" s="6"/>
      <c r="L30" t="str">
        <v>Bodhi Demers</v>
      </c>
      <c r="M30">
        <v>39.21</v>
      </c>
    </row>
    <row r="31" spans="1:13" x14ac:dyDescent="0.35">
      <c r="A31">
        <v>9</v>
      </c>
      <c r="B31" t="s">
        <v>118</v>
      </c>
      <c r="C31">
        <v>46</v>
      </c>
      <c r="D31" t="s">
        <v>119</v>
      </c>
      <c r="E31" t="s">
        <v>120</v>
      </c>
      <c r="F31" t="s">
        <v>40</v>
      </c>
      <c r="G31" t="s">
        <v>29</v>
      </c>
      <c r="H31" t="s">
        <v>25</v>
      </c>
      <c r="I31">
        <v>35.56</v>
      </c>
      <c r="J31" s="1"/>
      <c r="K31" s="6"/>
      <c r="L31" t="str">
        <v>Ryan  Tracy</v>
      </c>
      <c r="M31">
        <v>35.56</v>
      </c>
    </row>
    <row r="32" spans="1:13" x14ac:dyDescent="0.35">
      <c r="A32">
        <v>6</v>
      </c>
      <c r="B32" t="s">
        <v>121</v>
      </c>
      <c r="C32">
        <v>51</v>
      </c>
      <c r="D32" t="s">
        <v>122</v>
      </c>
      <c r="E32" t="s">
        <v>123</v>
      </c>
      <c r="F32" t="s">
        <v>47</v>
      </c>
      <c r="G32" t="s">
        <v>24</v>
      </c>
      <c r="H32" t="s">
        <v>25</v>
      </c>
      <c r="I32">
        <v>40.520000000000003</v>
      </c>
      <c r="J32" s="1"/>
      <c r="K32" s="6"/>
      <c r="L32" t="str">
        <v xml:space="preserve">Lucy  McLaughlin </v>
      </c>
      <c r="M32">
        <v>40.520000000000003</v>
      </c>
    </row>
    <row r="33" spans="1:13" x14ac:dyDescent="0.35">
      <c r="A33">
        <v>40</v>
      </c>
      <c r="B33" t="s">
        <v>124</v>
      </c>
      <c r="C33">
        <v>52</v>
      </c>
      <c r="D33" t="s">
        <v>125</v>
      </c>
      <c r="E33" t="s">
        <v>126</v>
      </c>
      <c r="F33" t="s">
        <v>47</v>
      </c>
      <c r="G33" t="s">
        <v>29</v>
      </c>
      <c r="H33" t="s">
        <v>25</v>
      </c>
      <c r="I33">
        <v>43.37</v>
      </c>
      <c r="J33" s="1"/>
      <c r="K33" s="6"/>
      <c r="L33" t="str">
        <v>Henry Gates</v>
      </c>
      <c r="M33">
        <v>43.37</v>
      </c>
    </row>
    <row r="34" spans="1:13" x14ac:dyDescent="0.35">
      <c r="A34">
        <v>10</v>
      </c>
      <c r="B34" t="s">
        <v>127</v>
      </c>
      <c r="C34">
        <v>53</v>
      </c>
      <c r="D34" t="s">
        <v>38</v>
      </c>
      <c r="E34" t="s">
        <v>128</v>
      </c>
      <c r="F34" t="s">
        <v>54</v>
      </c>
      <c r="G34" t="s">
        <v>24</v>
      </c>
      <c r="H34" t="s">
        <v>25</v>
      </c>
      <c r="I34">
        <v>39.85</v>
      </c>
      <c r="J34" s="1"/>
      <c r="K34" s="6"/>
      <c r="L34" t="str">
        <v>Audrey Smith</v>
      </c>
      <c r="M34">
        <v>39.85</v>
      </c>
    </row>
    <row r="35" spans="1:13" x14ac:dyDescent="0.35">
      <c r="A35">
        <v>29</v>
      </c>
      <c r="B35" t="s">
        <v>129</v>
      </c>
      <c r="C35">
        <v>54</v>
      </c>
      <c r="D35" t="s">
        <v>130</v>
      </c>
      <c r="E35" t="s">
        <v>75</v>
      </c>
      <c r="F35" t="s">
        <v>54</v>
      </c>
      <c r="G35" t="s">
        <v>29</v>
      </c>
      <c r="H35" t="s">
        <v>25</v>
      </c>
      <c r="I35">
        <v>41.65</v>
      </c>
      <c r="J35" s="1"/>
      <c r="K35" s="6"/>
      <c r="L35" t="str">
        <v>William Crespi</v>
      </c>
      <c r="M35">
        <v>41.65</v>
      </c>
    </row>
    <row r="36" spans="1:13" x14ac:dyDescent="0.35">
      <c r="A36">
        <v>17</v>
      </c>
      <c r="B36" t="s">
        <v>131</v>
      </c>
      <c r="C36">
        <v>56</v>
      </c>
      <c r="D36" t="s">
        <v>132</v>
      </c>
      <c r="E36" t="s">
        <v>133</v>
      </c>
      <c r="F36" t="s">
        <v>61</v>
      </c>
      <c r="G36" t="s">
        <v>29</v>
      </c>
      <c r="H36" t="s">
        <v>25</v>
      </c>
      <c r="I36" t="s">
        <v>91</v>
      </c>
      <c r="J36" s="1"/>
      <c r="K36" s="6"/>
      <c r="L36" t="str">
        <v>sean Lyden</v>
      </c>
      <c r="M36" t="str">
        <v>DNF</v>
      </c>
    </row>
    <row r="37" spans="1:13" x14ac:dyDescent="0.35">
      <c r="A37">
        <v>32</v>
      </c>
      <c r="B37" t="s">
        <v>134</v>
      </c>
      <c r="C37">
        <v>57</v>
      </c>
      <c r="D37" t="s">
        <v>135</v>
      </c>
      <c r="E37" t="s">
        <v>136</v>
      </c>
      <c r="F37" t="s">
        <v>65</v>
      </c>
      <c r="G37" t="s">
        <v>24</v>
      </c>
      <c r="H37" t="s">
        <v>25</v>
      </c>
      <c r="I37" t="s">
        <v>91</v>
      </c>
      <c r="J37" s="1"/>
      <c r="K37" s="6"/>
      <c r="L37" t="str">
        <v>Mary DaPonte</v>
      </c>
      <c r="M37" t="str">
        <v>DNF</v>
      </c>
    </row>
    <row r="38" spans="1:13" x14ac:dyDescent="0.35">
      <c r="A38">
        <v>4</v>
      </c>
      <c r="B38" t="s">
        <v>137</v>
      </c>
      <c r="C38">
        <v>58</v>
      </c>
      <c r="D38" t="s">
        <v>138</v>
      </c>
      <c r="E38" t="s">
        <v>139</v>
      </c>
      <c r="F38" t="s">
        <v>69</v>
      </c>
      <c r="G38" t="s">
        <v>29</v>
      </c>
      <c r="H38" t="s">
        <v>25</v>
      </c>
      <c r="I38">
        <v>33.79</v>
      </c>
      <c r="J38" s="1"/>
      <c r="K38" s="6"/>
      <c r="L38" t="str">
        <v>Gus Costa</v>
      </c>
      <c r="M38">
        <v>33.79</v>
      </c>
    </row>
    <row r="39" spans="1:13" x14ac:dyDescent="0.35">
      <c r="A39">
        <v>26</v>
      </c>
      <c r="B39" t="s">
        <v>140</v>
      </c>
      <c r="C39">
        <v>61</v>
      </c>
      <c r="D39" t="s">
        <v>141</v>
      </c>
      <c r="E39" t="s">
        <v>142</v>
      </c>
      <c r="F39" t="s">
        <v>23</v>
      </c>
      <c r="G39" t="s">
        <v>24</v>
      </c>
      <c r="H39" t="s">
        <v>25</v>
      </c>
      <c r="I39" t="s">
        <v>91</v>
      </c>
      <c r="J39" s="1"/>
      <c r="K39" s="6"/>
      <c r="L39" t="str">
        <v>Halle Dempsey</v>
      </c>
      <c r="M39" t="str">
        <v>DNF</v>
      </c>
    </row>
    <row r="40" spans="1:13" x14ac:dyDescent="0.35">
      <c r="A40">
        <v>21</v>
      </c>
      <c r="B40" t="s">
        <v>143</v>
      </c>
      <c r="C40">
        <v>62</v>
      </c>
      <c r="D40" t="s">
        <v>144</v>
      </c>
      <c r="E40" t="s">
        <v>145</v>
      </c>
      <c r="F40" t="s">
        <v>23</v>
      </c>
      <c r="G40" t="s">
        <v>29</v>
      </c>
      <c r="H40" t="s">
        <v>25</v>
      </c>
      <c r="I40">
        <v>35.86</v>
      </c>
      <c r="J40" s="1"/>
      <c r="L40" t="str">
        <v>Harrison O'Garr</v>
      </c>
      <c r="M40">
        <v>35.86</v>
      </c>
    </row>
    <row r="41" spans="1:13" x14ac:dyDescent="0.35">
      <c r="A41">
        <v>24</v>
      </c>
      <c r="B41" t="s">
        <v>146</v>
      </c>
      <c r="C41">
        <v>64</v>
      </c>
      <c r="D41" t="s">
        <v>147</v>
      </c>
      <c r="E41" t="s">
        <v>148</v>
      </c>
      <c r="F41" t="s">
        <v>33</v>
      </c>
      <c r="G41" t="s">
        <v>29</v>
      </c>
      <c r="H41" t="s">
        <v>25</v>
      </c>
      <c r="I41">
        <v>37.35</v>
      </c>
      <c r="J41" s="1"/>
      <c r="K41" s="6"/>
      <c r="L41" t="str">
        <v>Derek  Brandon</v>
      </c>
      <c r="M41">
        <v>37.35</v>
      </c>
    </row>
    <row r="42" spans="1:13" x14ac:dyDescent="0.35">
      <c r="A42">
        <v>28</v>
      </c>
      <c r="B42" t="s">
        <v>149</v>
      </c>
      <c r="C42">
        <v>65</v>
      </c>
      <c r="D42" t="s">
        <v>150</v>
      </c>
      <c r="E42" t="s">
        <v>151</v>
      </c>
      <c r="F42" t="s">
        <v>40</v>
      </c>
      <c r="G42" t="s">
        <v>24</v>
      </c>
      <c r="H42" t="s">
        <v>25</v>
      </c>
      <c r="I42" t="s">
        <v>95</v>
      </c>
      <c r="J42" s="1"/>
      <c r="K42" s="6"/>
      <c r="L42" t="str">
        <v>Sydney Blecher</v>
      </c>
      <c r="M42" t="str">
        <v>DNS</v>
      </c>
    </row>
    <row r="43" spans="1:13" x14ac:dyDescent="0.35">
      <c r="B43" t="s">
        <v>152</v>
      </c>
      <c r="C43">
        <v>72</v>
      </c>
      <c r="D43" t="s">
        <v>153</v>
      </c>
      <c r="E43" t="s">
        <v>154</v>
      </c>
      <c r="F43" t="s">
        <v>47</v>
      </c>
      <c r="G43" t="s">
        <v>29</v>
      </c>
      <c r="H43" t="s">
        <v>25</v>
      </c>
      <c r="I43" t="s">
        <v>91</v>
      </c>
      <c r="J43" s="1"/>
      <c r="K43" s="6"/>
      <c r="L43" t="str">
        <v>Eamon Pint</v>
      </c>
      <c r="M43" t="str">
        <v>DNF</v>
      </c>
    </row>
    <row r="44" spans="1:13" x14ac:dyDescent="0.35">
      <c r="A44">
        <v>13</v>
      </c>
      <c r="B44" t="s">
        <v>155</v>
      </c>
      <c r="C44">
        <v>73</v>
      </c>
      <c r="D44" t="s">
        <v>156</v>
      </c>
      <c r="E44" t="s">
        <v>114</v>
      </c>
      <c r="F44" t="s">
        <v>54</v>
      </c>
      <c r="G44" t="s">
        <v>24</v>
      </c>
      <c r="H44" t="s">
        <v>25</v>
      </c>
      <c r="I44">
        <v>42.12</v>
      </c>
      <c r="J44" s="1"/>
      <c r="K44" s="6"/>
      <c r="L44" t="str">
        <v>Stella Brazis</v>
      </c>
      <c r="M44">
        <v>42.12</v>
      </c>
    </row>
    <row r="45" spans="1:13" x14ac:dyDescent="0.35">
      <c r="A45">
        <v>38</v>
      </c>
      <c r="B45" t="s">
        <v>157</v>
      </c>
      <c r="C45">
        <v>74</v>
      </c>
      <c r="D45" t="s">
        <v>158</v>
      </c>
      <c r="E45" t="s">
        <v>159</v>
      </c>
      <c r="F45" t="s">
        <v>54</v>
      </c>
      <c r="G45" t="s">
        <v>29</v>
      </c>
      <c r="H45" t="s">
        <v>25</v>
      </c>
      <c r="I45" t="s">
        <v>91</v>
      </c>
      <c r="J45" s="1"/>
      <c r="K45" s="6"/>
      <c r="L45" t="str">
        <v>Christopher Gay</v>
      </c>
      <c r="M45" t="str">
        <v>DNF</v>
      </c>
    </row>
    <row r="46" spans="1:13" x14ac:dyDescent="0.35">
      <c r="A46">
        <v>50</v>
      </c>
      <c r="B46" t="s">
        <v>160</v>
      </c>
      <c r="C46">
        <v>76</v>
      </c>
      <c r="D46" t="s">
        <v>161</v>
      </c>
      <c r="E46" t="s">
        <v>162</v>
      </c>
      <c r="F46" t="s">
        <v>61</v>
      </c>
      <c r="G46" t="s">
        <v>29</v>
      </c>
      <c r="H46" t="s">
        <v>25</v>
      </c>
      <c r="I46">
        <v>43.07</v>
      </c>
      <c r="J46" s="1"/>
      <c r="K46" s="6"/>
      <c r="L46" t="str">
        <v>Luke Dassatti</v>
      </c>
      <c r="M46">
        <v>43.07</v>
      </c>
    </row>
    <row r="47" spans="1:13" x14ac:dyDescent="0.35">
      <c r="A47">
        <v>14</v>
      </c>
      <c r="B47" t="s">
        <v>163</v>
      </c>
      <c r="C47">
        <v>77</v>
      </c>
      <c r="D47" t="s">
        <v>164</v>
      </c>
      <c r="E47" t="s">
        <v>165</v>
      </c>
      <c r="F47" t="s">
        <v>65</v>
      </c>
      <c r="G47" t="s">
        <v>24</v>
      </c>
      <c r="H47" t="s">
        <v>25</v>
      </c>
      <c r="I47">
        <v>41.24</v>
      </c>
      <c r="J47" s="1"/>
      <c r="K47" s="6"/>
      <c r="L47" t="str">
        <v>Caroline Reid</v>
      </c>
      <c r="M47">
        <v>41.24</v>
      </c>
    </row>
    <row r="48" spans="1:13" x14ac:dyDescent="0.35">
      <c r="B48" t="s">
        <v>166</v>
      </c>
      <c r="C48">
        <v>78</v>
      </c>
      <c r="D48" t="s">
        <v>167</v>
      </c>
      <c r="E48" t="s">
        <v>168</v>
      </c>
      <c r="F48" t="s">
        <v>69</v>
      </c>
      <c r="G48" t="s">
        <v>29</v>
      </c>
      <c r="H48" t="s">
        <v>25</v>
      </c>
      <c r="I48">
        <v>38.479999999999997</v>
      </c>
      <c r="J48" s="1"/>
      <c r="K48" s="6"/>
      <c r="L48" t="str">
        <v>Dean Romano</v>
      </c>
      <c r="M48">
        <v>38.479999999999997</v>
      </c>
    </row>
    <row r="49" spans="1:13" x14ac:dyDescent="0.35">
      <c r="A49">
        <v>5</v>
      </c>
      <c r="B49" t="s">
        <v>169</v>
      </c>
      <c r="C49">
        <v>81</v>
      </c>
      <c r="D49" t="s">
        <v>170</v>
      </c>
      <c r="E49" t="s">
        <v>171</v>
      </c>
      <c r="F49" t="s">
        <v>23</v>
      </c>
      <c r="G49" t="s">
        <v>24</v>
      </c>
      <c r="H49" t="s">
        <v>25</v>
      </c>
      <c r="I49">
        <v>37.76</v>
      </c>
      <c r="J49" s="1"/>
      <c r="K49" s="6"/>
      <c r="L49" t="str">
        <v>Anna Del Vecchio</v>
      </c>
      <c r="M49">
        <v>37.76</v>
      </c>
    </row>
    <row r="50" spans="1:13" x14ac:dyDescent="0.35">
      <c r="A50">
        <v>23</v>
      </c>
      <c r="B50" t="s">
        <v>172</v>
      </c>
      <c r="C50">
        <v>82</v>
      </c>
      <c r="D50" t="s">
        <v>173</v>
      </c>
      <c r="E50" t="s">
        <v>174</v>
      </c>
      <c r="F50" t="s">
        <v>23</v>
      </c>
      <c r="G50" t="s">
        <v>29</v>
      </c>
      <c r="H50" t="s">
        <v>25</v>
      </c>
      <c r="I50">
        <v>36.04</v>
      </c>
      <c r="J50" s="1"/>
      <c r="K50" s="6"/>
      <c r="L50" t="str">
        <v>Jack Dudley</v>
      </c>
      <c r="M50">
        <v>36.04</v>
      </c>
    </row>
    <row r="51" spans="1:13" x14ac:dyDescent="0.35">
      <c r="B51" t="s">
        <v>175</v>
      </c>
      <c r="C51">
        <v>84</v>
      </c>
      <c r="D51" t="s">
        <v>176</v>
      </c>
      <c r="E51" t="s">
        <v>177</v>
      </c>
      <c r="F51" t="s">
        <v>33</v>
      </c>
      <c r="G51" t="s">
        <v>29</v>
      </c>
      <c r="H51" t="s">
        <v>25</v>
      </c>
      <c r="I51">
        <v>44.76</v>
      </c>
      <c r="J51" s="1"/>
      <c r="K51" s="6"/>
      <c r="L51" t="str">
        <v>Elliot Fekete-Lever</v>
      </c>
      <c r="M51">
        <v>44.76</v>
      </c>
    </row>
    <row r="52" spans="1:13" x14ac:dyDescent="0.35">
      <c r="A52">
        <v>16</v>
      </c>
      <c r="B52" t="s">
        <v>178</v>
      </c>
      <c r="C52">
        <v>85</v>
      </c>
      <c r="D52" t="s">
        <v>179</v>
      </c>
      <c r="E52" t="s">
        <v>180</v>
      </c>
      <c r="F52" t="s">
        <v>40</v>
      </c>
      <c r="G52" t="s">
        <v>24</v>
      </c>
      <c r="H52" t="s">
        <v>25</v>
      </c>
      <c r="I52">
        <v>39.659999999999997</v>
      </c>
      <c r="J52" s="1"/>
      <c r="K52" s="6"/>
      <c r="L52" t="str">
        <v>Hannah Schnair</v>
      </c>
      <c r="M52">
        <v>39.659999999999997</v>
      </c>
    </row>
    <row r="53" spans="1:13" x14ac:dyDescent="0.35">
      <c r="A53">
        <v>6</v>
      </c>
      <c r="B53" t="s">
        <v>181</v>
      </c>
      <c r="C53">
        <v>86</v>
      </c>
      <c r="D53" t="s">
        <v>182</v>
      </c>
      <c r="E53" t="s">
        <v>183</v>
      </c>
      <c r="F53" t="s">
        <v>40</v>
      </c>
      <c r="G53" t="s">
        <v>29</v>
      </c>
      <c r="H53" t="s">
        <v>25</v>
      </c>
      <c r="I53">
        <v>33.67</v>
      </c>
      <c r="J53" s="1"/>
      <c r="K53" s="6"/>
      <c r="L53" t="str">
        <v>Sam Fishman</v>
      </c>
      <c r="M53">
        <v>33.67</v>
      </c>
    </row>
    <row r="54" spans="1:13" x14ac:dyDescent="0.35">
      <c r="A54">
        <v>55</v>
      </c>
      <c r="B54" t="s">
        <v>184</v>
      </c>
      <c r="C54">
        <v>92</v>
      </c>
      <c r="D54" t="s">
        <v>185</v>
      </c>
      <c r="E54" t="s">
        <v>186</v>
      </c>
      <c r="F54" t="s">
        <v>47</v>
      </c>
      <c r="G54" t="s">
        <v>29</v>
      </c>
      <c r="H54" t="s">
        <v>25</v>
      </c>
      <c r="I54">
        <v>40.19</v>
      </c>
      <c r="J54" s="1"/>
      <c r="K54" s="6"/>
      <c r="L54" t="str">
        <v xml:space="preserve">Tristan  Andre </v>
      </c>
      <c r="M54">
        <v>40.19</v>
      </c>
    </row>
    <row r="55" spans="1:13" x14ac:dyDescent="0.35">
      <c r="A55">
        <v>23</v>
      </c>
      <c r="B55" t="s">
        <v>187</v>
      </c>
      <c r="C55">
        <v>93</v>
      </c>
      <c r="D55" t="s">
        <v>188</v>
      </c>
      <c r="E55" t="s">
        <v>189</v>
      </c>
      <c r="F55" t="s">
        <v>54</v>
      </c>
      <c r="G55" t="s">
        <v>24</v>
      </c>
      <c r="H55" t="s">
        <v>25</v>
      </c>
      <c r="I55">
        <v>39.99</v>
      </c>
      <c r="J55" s="1"/>
      <c r="K55" s="6"/>
      <c r="L55" t="str">
        <v>Alessia Burri</v>
      </c>
      <c r="M55">
        <v>39.99</v>
      </c>
    </row>
    <row r="56" spans="1:13" x14ac:dyDescent="0.35">
      <c r="A56">
        <v>36</v>
      </c>
      <c r="B56" t="s">
        <v>190</v>
      </c>
      <c r="C56">
        <v>94</v>
      </c>
      <c r="D56" t="s">
        <v>191</v>
      </c>
      <c r="E56" t="s">
        <v>192</v>
      </c>
      <c r="F56" t="s">
        <v>54</v>
      </c>
      <c r="G56" t="s">
        <v>29</v>
      </c>
      <c r="H56" t="s">
        <v>25</v>
      </c>
      <c r="I56">
        <v>40.03</v>
      </c>
      <c r="J56" s="1"/>
      <c r="K56" s="6"/>
      <c r="L56" t="str">
        <v>Colin Henderson</v>
      </c>
      <c r="M56">
        <v>40.03</v>
      </c>
    </row>
    <row r="57" spans="1:13" x14ac:dyDescent="0.35">
      <c r="A57">
        <v>42</v>
      </c>
      <c r="B57" t="s">
        <v>193</v>
      </c>
      <c r="C57">
        <v>96</v>
      </c>
      <c r="D57" t="s">
        <v>194</v>
      </c>
      <c r="E57" t="s">
        <v>111</v>
      </c>
      <c r="F57" t="s">
        <v>61</v>
      </c>
      <c r="G57" t="s">
        <v>29</v>
      </c>
      <c r="H57" t="s">
        <v>25</v>
      </c>
      <c r="I57">
        <v>45.24</v>
      </c>
      <c r="J57" s="1"/>
      <c r="K57" s="6"/>
      <c r="L57" t="str">
        <v>Owen Krastin</v>
      </c>
      <c r="M57">
        <v>45.24</v>
      </c>
    </row>
    <row r="58" spans="1:13" x14ac:dyDescent="0.35">
      <c r="A58">
        <v>44</v>
      </c>
      <c r="B58" t="s">
        <v>195</v>
      </c>
      <c r="C58">
        <v>97</v>
      </c>
      <c r="D58" t="s">
        <v>196</v>
      </c>
      <c r="E58" t="s">
        <v>197</v>
      </c>
      <c r="F58" t="s">
        <v>65</v>
      </c>
      <c r="G58" t="s">
        <v>24</v>
      </c>
      <c r="H58" t="s">
        <v>25</v>
      </c>
      <c r="I58">
        <v>65.099999999999994</v>
      </c>
      <c r="J58" s="1"/>
      <c r="K58" s="6"/>
      <c r="L58" t="str">
        <v>Avery Kennedy</v>
      </c>
      <c r="M58">
        <v>65.099999999999994</v>
      </c>
    </row>
    <row r="59" spans="1:13" x14ac:dyDescent="0.35">
      <c r="A59">
        <v>18</v>
      </c>
      <c r="B59" t="s">
        <v>198</v>
      </c>
      <c r="C59">
        <v>98</v>
      </c>
      <c r="D59" t="s">
        <v>199</v>
      </c>
      <c r="E59" t="s">
        <v>200</v>
      </c>
      <c r="F59" t="s">
        <v>69</v>
      </c>
      <c r="G59" t="s">
        <v>29</v>
      </c>
      <c r="H59" t="s">
        <v>25</v>
      </c>
      <c r="I59">
        <v>35.94</v>
      </c>
      <c r="J59" s="1"/>
      <c r="K59" s="6"/>
      <c r="L59" t="str">
        <v>Anders Widding</v>
      </c>
      <c r="M59">
        <v>35.94</v>
      </c>
    </row>
    <row r="60" spans="1:13" x14ac:dyDescent="0.35">
      <c r="A60">
        <v>22</v>
      </c>
      <c r="B60" t="s">
        <v>201</v>
      </c>
      <c r="C60">
        <v>101</v>
      </c>
      <c r="D60" t="s">
        <v>202</v>
      </c>
      <c r="E60" t="s">
        <v>203</v>
      </c>
      <c r="F60" t="s">
        <v>23</v>
      </c>
      <c r="G60" t="s">
        <v>24</v>
      </c>
      <c r="H60" t="s">
        <v>25</v>
      </c>
      <c r="I60">
        <v>43.34</v>
      </c>
      <c r="J60" s="1"/>
      <c r="K60" s="6"/>
      <c r="L60" t="str">
        <v>Madelyn Bracken</v>
      </c>
      <c r="M60">
        <v>43.34</v>
      </c>
    </row>
    <row r="61" spans="1:13" x14ac:dyDescent="0.35">
      <c r="B61" t="s">
        <v>204</v>
      </c>
      <c r="C61">
        <v>102</v>
      </c>
      <c r="D61" t="s">
        <v>205</v>
      </c>
      <c r="E61" t="s">
        <v>206</v>
      </c>
      <c r="F61" t="s">
        <v>23</v>
      </c>
      <c r="G61" t="s">
        <v>29</v>
      </c>
      <c r="H61" t="s">
        <v>25</v>
      </c>
      <c r="I61" t="s">
        <v>91</v>
      </c>
      <c r="J61" s="1"/>
      <c r="K61" s="6"/>
      <c r="L61" t="str">
        <v>Gautam  Sharma</v>
      </c>
      <c r="M61" t="str">
        <v>DNF</v>
      </c>
    </row>
    <row r="62" spans="1:13" x14ac:dyDescent="0.35">
      <c r="A62">
        <v>39</v>
      </c>
      <c r="B62" t="s">
        <v>207</v>
      </c>
      <c r="C62">
        <v>104</v>
      </c>
      <c r="D62" t="s">
        <v>208</v>
      </c>
      <c r="E62" t="s">
        <v>209</v>
      </c>
      <c r="F62" t="s">
        <v>33</v>
      </c>
      <c r="G62" t="s">
        <v>29</v>
      </c>
      <c r="H62" t="s">
        <v>25</v>
      </c>
      <c r="I62">
        <v>39.29</v>
      </c>
      <c r="J62" s="1"/>
      <c r="K62" s="6"/>
      <c r="L62" t="str">
        <v xml:space="preserve">Aidan Chachkes </v>
      </c>
      <c r="M62">
        <v>39.29</v>
      </c>
    </row>
    <row r="63" spans="1:13" x14ac:dyDescent="0.35">
      <c r="A63">
        <v>27</v>
      </c>
      <c r="B63" t="s">
        <v>210</v>
      </c>
      <c r="C63">
        <v>105</v>
      </c>
      <c r="D63" t="s">
        <v>211</v>
      </c>
      <c r="E63" t="s">
        <v>212</v>
      </c>
      <c r="F63" t="s">
        <v>40</v>
      </c>
      <c r="G63" t="s">
        <v>24</v>
      </c>
      <c r="H63" t="s">
        <v>25</v>
      </c>
      <c r="I63">
        <v>45.73</v>
      </c>
      <c r="J63" s="1"/>
      <c r="K63" s="6"/>
      <c r="L63" t="str">
        <v>Elizabeth Luther</v>
      </c>
      <c r="M63">
        <v>45.73</v>
      </c>
    </row>
    <row r="64" spans="1:13" x14ac:dyDescent="0.35">
      <c r="A64">
        <v>31</v>
      </c>
      <c r="B64" t="s">
        <v>213</v>
      </c>
      <c r="C64">
        <v>106</v>
      </c>
      <c r="D64" t="s">
        <v>214</v>
      </c>
      <c r="E64" t="s">
        <v>215</v>
      </c>
      <c r="F64" t="s">
        <v>40</v>
      </c>
      <c r="G64" t="s">
        <v>29</v>
      </c>
      <c r="H64" t="s">
        <v>25</v>
      </c>
      <c r="I64" t="s">
        <v>91</v>
      </c>
      <c r="J64" s="1"/>
      <c r="K64" s="6"/>
      <c r="L64" t="str">
        <v>Elijah Staples</v>
      </c>
      <c r="M64" t="str">
        <v>DNF</v>
      </c>
    </row>
    <row r="65" spans="1:13" x14ac:dyDescent="0.35">
      <c r="A65">
        <v>18</v>
      </c>
      <c r="B65" t="s">
        <v>216</v>
      </c>
      <c r="C65">
        <v>113</v>
      </c>
      <c r="D65" t="s">
        <v>217</v>
      </c>
      <c r="E65" t="s">
        <v>218</v>
      </c>
      <c r="F65" t="s">
        <v>54</v>
      </c>
      <c r="G65" t="s">
        <v>24</v>
      </c>
      <c r="H65" t="s">
        <v>25</v>
      </c>
      <c r="I65">
        <v>43.58</v>
      </c>
      <c r="J65" s="1"/>
      <c r="K65" s="6"/>
      <c r="L65" t="str">
        <v>Clementina Ferichola</v>
      </c>
      <c r="M65">
        <v>43.58</v>
      </c>
    </row>
    <row r="66" spans="1:13" x14ac:dyDescent="0.35">
      <c r="B66" t="s">
        <v>219</v>
      </c>
      <c r="C66">
        <v>114</v>
      </c>
      <c r="D66" t="s">
        <v>220</v>
      </c>
      <c r="E66" t="s">
        <v>221</v>
      </c>
      <c r="F66" t="s">
        <v>54</v>
      </c>
      <c r="G66" t="s">
        <v>29</v>
      </c>
      <c r="H66" t="s">
        <v>25</v>
      </c>
      <c r="I66">
        <v>46.77</v>
      </c>
      <c r="J66" s="1"/>
      <c r="K66" s="6"/>
      <c r="L66" t="str">
        <v>jack weggeman</v>
      </c>
      <c r="M66">
        <v>46.77</v>
      </c>
    </row>
    <row r="67" spans="1:13" x14ac:dyDescent="0.35">
      <c r="B67" t="s">
        <v>222</v>
      </c>
      <c r="C67">
        <v>116</v>
      </c>
      <c r="D67" t="s">
        <v>223</v>
      </c>
      <c r="E67" t="s">
        <v>224</v>
      </c>
      <c r="F67" t="s">
        <v>61</v>
      </c>
      <c r="G67" t="s">
        <v>29</v>
      </c>
      <c r="H67" t="s">
        <v>25</v>
      </c>
      <c r="I67" t="s">
        <v>91</v>
      </c>
      <c r="J67" s="1"/>
      <c r="K67" s="6"/>
      <c r="L67" t="str">
        <v>Seamus Reardon</v>
      </c>
      <c r="M67" t="str">
        <v>DNF</v>
      </c>
    </row>
    <row r="68" spans="1:13" x14ac:dyDescent="0.35">
      <c r="A68">
        <v>1</v>
      </c>
      <c r="B68" t="s">
        <v>225</v>
      </c>
      <c r="C68">
        <v>117</v>
      </c>
      <c r="D68" t="s">
        <v>226</v>
      </c>
      <c r="E68" t="s">
        <v>108</v>
      </c>
      <c r="F68" t="s">
        <v>65</v>
      </c>
      <c r="G68" t="s">
        <v>24</v>
      </c>
      <c r="H68" t="s">
        <v>25</v>
      </c>
      <c r="I68">
        <v>38.58</v>
      </c>
      <c r="J68" s="1"/>
      <c r="K68" s="6"/>
      <c r="L68" t="str">
        <v>Emma Zilinski</v>
      </c>
      <c r="M68">
        <v>38.58</v>
      </c>
    </row>
    <row r="69" spans="1:13" x14ac:dyDescent="0.35">
      <c r="A69">
        <v>8</v>
      </c>
      <c r="B69" t="s">
        <v>227</v>
      </c>
      <c r="C69">
        <v>118</v>
      </c>
      <c r="D69" t="s">
        <v>228</v>
      </c>
      <c r="E69" t="s">
        <v>229</v>
      </c>
      <c r="F69" t="s">
        <v>69</v>
      </c>
      <c r="G69" t="s">
        <v>29</v>
      </c>
      <c r="H69" t="s">
        <v>25</v>
      </c>
      <c r="I69">
        <v>34.409999999999997</v>
      </c>
      <c r="J69" s="1"/>
      <c r="K69" s="6"/>
      <c r="L69" t="str">
        <v>Will Hartford</v>
      </c>
      <c r="M69">
        <v>34.409999999999997</v>
      </c>
    </row>
    <row r="70" spans="1:13" x14ac:dyDescent="0.35">
      <c r="A70">
        <v>21</v>
      </c>
      <c r="B70" t="s">
        <v>230</v>
      </c>
      <c r="C70">
        <v>121</v>
      </c>
      <c r="D70" t="s">
        <v>231</v>
      </c>
      <c r="E70" t="s">
        <v>232</v>
      </c>
      <c r="F70" t="s">
        <v>23</v>
      </c>
      <c r="G70" t="s">
        <v>24</v>
      </c>
      <c r="H70" t="s">
        <v>25</v>
      </c>
      <c r="I70">
        <v>44.6</v>
      </c>
      <c r="J70" s="1"/>
      <c r="K70" s="6"/>
      <c r="L70" t="str">
        <v>Norah Mullen</v>
      </c>
      <c r="M70">
        <v>44.6</v>
      </c>
    </row>
    <row r="71" spans="1:13" x14ac:dyDescent="0.35">
      <c r="A71">
        <v>20</v>
      </c>
      <c r="B71" t="s">
        <v>233</v>
      </c>
      <c r="C71">
        <v>122</v>
      </c>
      <c r="D71" t="s">
        <v>234</v>
      </c>
      <c r="E71" t="s">
        <v>235</v>
      </c>
      <c r="F71" t="s">
        <v>23</v>
      </c>
      <c r="G71" t="s">
        <v>29</v>
      </c>
      <c r="H71" t="s">
        <v>25</v>
      </c>
      <c r="I71">
        <v>35.21</v>
      </c>
      <c r="J71" s="1"/>
      <c r="K71" s="6"/>
      <c r="L71" t="str">
        <v>Finn McKeon</v>
      </c>
      <c r="M71">
        <v>35.21</v>
      </c>
    </row>
    <row r="72" spans="1:13" x14ac:dyDescent="0.35">
      <c r="A72">
        <v>28</v>
      </c>
      <c r="B72" t="s">
        <v>236</v>
      </c>
      <c r="C72">
        <v>126</v>
      </c>
      <c r="D72" t="s">
        <v>237</v>
      </c>
      <c r="E72" t="s">
        <v>238</v>
      </c>
      <c r="F72" t="s">
        <v>40</v>
      </c>
      <c r="G72" t="s">
        <v>29</v>
      </c>
      <c r="H72" t="s">
        <v>25</v>
      </c>
      <c r="I72">
        <v>36.880000000000003</v>
      </c>
      <c r="J72" s="1"/>
      <c r="K72" s="6"/>
      <c r="L72" t="str">
        <v>Kadrik Young</v>
      </c>
      <c r="M72">
        <v>36.880000000000003</v>
      </c>
    </row>
    <row r="73" spans="1:13" x14ac:dyDescent="0.35">
      <c r="A73">
        <v>17</v>
      </c>
      <c r="B73" t="s">
        <v>239</v>
      </c>
      <c r="C73">
        <v>133</v>
      </c>
      <c r="D73" t="s">
        <v>240</v>
      </c>
      <c r="E73" t="s">
        <v>241</v>
      </c>
      <c r="F73" t="s">
        <v>54</v>
      </c>
      <c r="G73" t="s">
        <v>24</v>
      </c>
      <c r="H73" t="s">
        <v>25</v>
      </c>
      <c r="I73" t="s">
        <v>242</v>
      </c>
      <c r="J73" s="1"/>
      <c r="L73" t="str">
        <v>Louisa Orth</v>
      </c>
      <c r="M73" t="str">
        <v>DSQ</v>
      </c>
    </row>
    <row r="74" spans="1:13" x14ac:dyDescent="0.35">
      <c r="A74">
        <v>28</v>
      </c>
      <c r="B74" t="s">
        <v>243</v>
      </c>
      <c r="C74">
        <v>137</v>
      </c>
      <c r="D74" t="s">
        <v>244</v>
      </c>
      <c r="E74" t="s">
        <v>245</v>
      </c>
      <c r="F74" t="s">
        <v>65</v>
      </c>
      <c r="G74" t="s">
        <v>24</v>
      </c>
      <c r="H74" t="s">
        <v>25</v>
      </c>
      <c r="I74" t="s">
        <v>91</v>
      </c>
      <c r="J74" s="1"/>
      <c r="L74" t="str">
        <v>Genna Damato</v>
      </c>
      <c r="M74" t="str">
        <v>DNF</v>
      </c>
    </row>
    <row r="75" spans="1:13" x14ac:dyDescent="0.35">
      <c r="A75">
        <v>19</v>
      </c>
      <c r="B75" t="s">
        <v>246</v>
      </c>
      <c r="C75">
        <v>141</v>
      </c>
      <c r="D75" t="s">
        <v>247</v>
      </c>
      <c r="E75" t="s">
        <v>248</v>
      </c>
      <c r="F75" t="s">
        <v>23</v>
      </c>
      <c r="G75" t="s">
        <v>24</v>
      </c>
      <c r="H75" t="s">
        <v>25</v>
      </c>
      <c r="I75">
        <v>43.51</v>
      </c>
      <c r="J75" s="1"/>
      <c r="K75" s="6"/>
      <c r="L75" t="str">
        <v>Elisabeth Diepold</v>
      </c>
      <c r="M75">
        <v>43.51</v>
      </c>
    </row>
    <row r="76" spans="1:13" x14ac:dyDescent="0.35">
      <c r="A76">
        <v>27</v>
      </c>
      <c r="B76" t="s">
        <v>249</v>
      </c>
      <c r="C76">
        <v>142</v>
      </c>
      <c r="D76" t="s">
        <v>250</v>
      </c>
      <c r="E76" t="s">
        <v>174</v>
      </c>
      <c r="F76" t="s">
        <v>23</v>
      </c>
      <c r="G76" t="s">
        <v>29</v>
      </c>
      <c r="H76" t="s">
        <v>25</v>
      </c>
      <c r="I76">
        <v>36.78</v>
      </c>
      <c r="J76" s="1"/>
      <c r="K76" s="6"/>
      <c r="L76" t="str">
        <v>Jack Dufort</v>
      </c>
      <c r="M76">
        <v>36.78</v>
      </c>
    </row>
    <row r="77" spans="1:13" x14ac:dyDescent="0.35">
      <c r="A77">
        <v>67</v>
      </c>
      <c r="B77" t="s">
        <v>251</v>
      </c>
      <c r="C77">
        <v>144</v>
      </c>
      <c r="D77" t="s">
        <v>252</v>
      </c>
      <c r="E77" t="s">
        <v>253</v>
      </c>
      <c r="F77" t="s">
        <v>33</v>
      </c>
      <c r="G77" t="s">
        <v>29</v>
      </c>
      <c r="H77" t="s">
        <v>25</v>
      </c>
      <c r="I77">
        <v>42.19</v>
      </c>
      <c r="J77" s="1"/>
      <c r="K77" s="6"/>
      <c r="L77" t="str">
        <v>Patrick Mauger</v>
      </c>
      <c r="M77">
        <v>42.19</v>
      </c>
    </row>
    <row r="78" spans="1:13" x14ac:dyDescent="0.35">
      <c r="A78">
        <v>26</v>
      </c>
      <c r="B78" t="s">
        <v>254</v>
      </c>
      <c r="C78">
        <v>146</v>
      </c>
      <c r="D78" t="s">
        <v>119</v>
      </c>
      <c r="E78" t="s">
        <v>255</v>
      </c>
      <c r="F78" t="s">
        <v>40</v>
      </c>
      <c r="G78" t="s">
        <v>29</v>
      </c>
      <c r="H78" t="s">
        <v>25</v>
      </c>
      <c r="I78">
        <v>36.75</v>
      </c>
      <c r="K78" s="6"/>
      <c r="L78" t="str">
        <v>Matthew Tracy</v>
      </c>
      <c r="M78">
        <v>36.75</v>
      </c>
    </row>
    <row r="79" spans="1:13" x14ac:dyDescent="0.35">
      <c r="A79">
        <v>34</v>
      </c>
      <c r="B79" t="s">
        <v>256</v>
      </c>
      <c r="C79">
        <v>153</v>
      </c>
      <c r="D79" t="s">
        <v>130</v>
      </c>
      <c r="E79" t="s">
        <v>257</v>
      </c>
      <c r="F79" t="s">
        <v>54</v>
      </c>
      <c r="G79" t="s">
        <v>24</v>
      </c>
      <c r="H79" t="s">
        <v>25</v>
      </c>
      <c r="I79">
        <v>45.89</v>
      </c>
      <c r="K79" s="6"/>
      <c r="L79" t="str">
        <v>Kate Crespi</v>
      </c>
      <c r="M79">
        <v>45.89</v>
      </c>
    </row>
    <row r="80" spans="1:13" x14ac:dyDescent="0.35">
      <c r="A80">
        <v>71</v>
      </c>
      <c r="B80" t="s">
        <v>258</v>
      </c>
      <c r="C80">
        <v>154</v>
      </c>
      <c r="D80" t="s">
        <v>259</v>
      </c>
      <c r="E80" t="s">
        <v>111</v>
      </c>
      <c r="F80" t="s">
        <v>54</v>
      </c>
      <c r="G80" t="s">
        <v>29</v>
      </c>
      <c r="H80" t="s">
        <v>25</v>
      </c>
      <c r="I80">
        <v>43.33</v>
      </c>
      <c r="J80" s="1"/>
      <c r="K80" s="6"/>
      <c r="L80" t="str">
        <v>Owen Cline</v>
      </c>
      <c r="M80">
        <v>43.33</v>
      </c>
    </row>
    <row r="81" spans="1:13" x14ac:dyDescent="0.35">
      <c r="A81">
        <v>52</v>
      </c>
      <c r="B81" t="s">
        <v>260</v>
      </c>
      <c r="C81">
        <v>156</v>
      </c>
      <c r="D81" t="s">
        <v>261</v>
      </c>
      <c r="E81" t="s">
        <v>174</v>
      </c>
      <c r="F81" t="s">
        <v>61</v>
      </c>
      <c r="G81" t="s">
        <v>29</v>
      </c>
      <c r="H81" t="s">
        <v>25</v>
      </c>
      <c r="I81" t="s">
        <v>91</v>
      </c>
      <c r="J81" s="1"/>
      <c r="K81" s="6"/>
      <c r="L81" t="str">
        <v>Jack Broderick</v>
      </c>
      <c r="M81" t="str">
        <v>DNF</v>
      </c>
    </row>
    <row r="82" spans="1:13" x14ac:dyDescent="0.35">
      <c r="A82">
        <v>36</v>
      </c>
      <c r="B82" t="s">
        <v>262</v>
      </c>
      <c r="C82">
        <v>157</v>
      </c>
      <c r="D82" t="s">
        <v>105</v>
      </c>
      <c r="E82" t="s">
        <v>263</v>
      </c>
      <c r="F82" t="s">
        <v>65</v>
      </c>
      <c r="G82" t="s">
        <v>24</v>
      </c>
      <c r="H82" t="s">
        <v>25</v>
      </c>
      <c r="I82">
        <v>49.26</v>
      </c>
      <c r="J82" s="1"/>
      <c r="L82" t="str">
        <v>Caitlyn Crouch</v>
      </c>
      <c r="M82">
        <v>49.26</v>
      </c>
    </row>
    <row r="83" spans="1:13" x14ac:dyDescent="0.35">
      <c r="A83">
        <v>16</v>
      </c>
      <c r="B83" t="s">
        <v>264</v>
      </c>
      <c r="C83">
        <v>158</v>
      </c>
      <c r="D83" t="s">
        <v>265</v>
      </c>
      <c r="E83" t="s">
        <v>75</v>
      </c>
      <c r="F83" t="s">
        <v>69</v>
      </c>
      <c r="G83" t="s">
        <v>29</v>
      </c>
      <c r="H83" t="s">
        <v>25</v>
      </c>
      <c r="I83">
        <v>34.909999999999997</v>
      </c>
      <c r="J83" s="1"/>
      <c r="K83" s="6"/>
      <c r="L83" t="str">
        <v>William Remley</v>
      </c>
      <c r="M83">
        <v>34.909999999999997</v>
      </c>
    </row>
    <row r="84" spans="1:13" x14ac:dyDescent="0.35">
      <c r="A84">
        <v>39</v>
      </c>
      <c r="B84" t="s">
        <v>266</v>
      </c>
      <c r="C84">
        <v>161</v>
      </c>
      <c r="D84" t="s">
        <v>267</v>
      </c>
      <c r="E84" t="s">
        <v>268</v>
      </c>
      <c r="F84" t="s">
        <v>23</v>
      </c>
      <c r="G84" t="s">
        <v>24</v>
      </c>
      <c r="H84" t="s">
        <v>25</v>
      </c>
      <c r="I84">
        <v>46.26</v>
      </c>
      <c r="J84" s="1"/>
      <c r="K84" s="6"/>
      <c r="L84" t="str">
        <v>Maytal Kramer</v>
      </c>
      <c r="M84">
        <v>46.26</v>
      </c>
    </row>
    <row r="85" spans="1:13" x14ac:dyDescent="0.35">
      <c r="B85" t="s">
        <v>269</v>
      </c>
      <c r="C85">
        <v>162</v>
      </c>
      <c r="D85" t="s">
        <v>270</v>
      </c>
      <c r="E85" t="s">
        <v>271</v>
      </c>
      <c r="F85" t="s">
        <v>23</v>
      </c>
      <c r="G85" t="s">
        <v>29</v>
      </c>
      <c r="H85" t="s">
        <v>25</v>
      </c>
      <c r="I85">
        <v>45.6</v>
      </c>
      <c r="J85" s="1"/>
      <c r="K85" s="6"/>
      <c r="L85" t="str">
        <v>Jake Goldfine</v>
      </c>
      <c r="M85">
        <v>45.6</v>
      </c>
    </row>
    <row r="86" spans="1:13" x14ac:dyDescent="0.35">
      <c r="A86">
        <v>63</v>
      </c>
      <c r="B86" t="s">
        <v>272</v>
      </c>
      <c r="C86">
        <v>164</v>
      </c>
      <c r="D86" t="s">
        <v>273</v>
      </c>
      <c r="E86" t="s">
        <v>274</v>
      </c>
      <c r="F86" t="s">
        <v>33</v>
      </c>
      <c r="G86" t="s">
        <v>29</v>
      </c>
      <c r="H86" t="s">
        <v>25</v>
      </c>
      <c r="I86">
        <v>40.18</v>
      </c>
      <c r="J86" s="1"/>
      <c r="K86" s="6"/>
      <c r="L86" t="str">
        <v>Nicholas Daniels</v>
      </c>
      <c r="M86">
        <v>40.18</v>
      </c>
    </row>
    <row r="87" spans="1:13" x14ac:dyDescent="0.35">
      <c r="A87">
        <v>43</v>
      </c>
      <c r="B87" t="s">
        <v>275</v>
      </c>
      <c r="C87">
        <v>166</v>
      </c>
      <c r="D87" t="s">
        <v>276</v>
      </c>
      <c r="E87" t="s">
        <v>183</v>
      </c>
      <c r="F87" t="s">
        <v>40</v>
      </c>
      <c r="G87" t="s">
        <v>29</v>
      </c>
      <c r="H87" t="s">
        <v>25</v>
      </c>
      <c r="I87" t="s">
        <v>91</v>
      </c>
      <c r="J87" s="1"/>
      <c r="K87" s="6"/>
      <c r="L87" t="str">
        <v>Sam Enright</v>
      </c>
      <c r="M87" t="str">
        <v>DNF</v>
      </c>
    </row>
    <row r="88" spans="1:13" x14ac:dyDescent="0.35">
      <c r="A88">
        <v>35</v>
      </c>
      <c r="B88" t="s">
        <v>277</v>
      </c>
      <c r="C88">
        <v>173</v>
      </c>
      <c r="D88" t="s">
        <v>278</v>
      </c>
      <c r="E88" t="s">
        <v>279</v>
      </c>
      <c r="F88" t="s">
        <v>54</v>
      </c>
      <c r="G88" t="s">
        <v>24</v>
      </c>
      <c r="H88" t="s">
        <v>25</v>
      </c>
      <c r="I88">
        <v>45.91</v>
      </c>
      <c r="J88" s="1"/>
      <c r="K88" s="6"/>
      <c r="L88" t="str">
        <v>Adeline Lundin</v>
      </c>
      <c r="M88">
        <v>45.91</v>
      </c>
    </row>
    <row r="89" spans="1:13" x14ac:dyDescent="0.35">
      <c r="A89">
        <v>69</v>
      </c>
      <c r="B89" t="s">
        <v>280</v>
      </c>
      <c r="C89">
        <v>176</v>
      </c>
      <c r="D89" t="s">
        <v>281</v>
      </c>
      <c r="E89" t="s">
        <v>282</v>
      </c>
      <c r="F89" t="s">
        <v>61</v>
      </c>
      <c r="G89" t="s">
        <v>29</v>
      </c>
      <c r="H89" t="s">
        <v>25</v>
      </c>
      <c r="I89">
        <v>46.58</v>
      </c>
      <c r="J89" s="1"/>
      <c r="K89" s="6"/>
      <c r="L89" t="str">
        <v>Chace Macneill</v>
      </c>
      <c r="M89">
        <v>46.58</v>
      </c>
    </row>
    <row r="90" spans="1:13" x14ac:dyDescent="0.35">
      <c r="A90">
        <v>38</v>
      </c>
      <c r="B90" t="s">
        <v>283</v>
      </c>
      <c r="C90">
        <v>177</v>
      </c>
      <c r="D90" t="s">
        <v>284</v>
      </c>
      <c r="E90" t="s">
        <v>285</v>
      </c>
      <c r="F90" t="s">
        <v>65</v>
      </c>
      <c r="G90" t="s">
        <v>24</v>
      </c>
      <c r="H90" t="s">
        <v>25</v>
      </c>
      <c r="I90">
        <v>51.62</v>
      </c>
      <c r="J90" s="1"/>
      <c r="L90" t="str">
        <v>Sorcha Sullivan</v>
      </c>
      <c r="M90">
        <v>51.62</v>
      </c>
    </row>
    <row r="91" spans="1:13" x14ac:dyDescent="0.35">
      <c r="A91">
        <v>14</v>
      </c>
      <c r="B91" t="s">
        <v>286</v>
      </c>
      <c r="C91">
        <v>178</v>
      </c>
      <c r="D91" t="s">
        <v>287</v>
      </c>
      <c r="E91" t="s">
        <v>28</v>
      </c>
      <c r="F91" t="s">
        <v>69</v>
      </c>
      <c r="G91" t="s">
        <v>29</v>
      </c>
      <c r="H91" t="s">
        <v>25</v>
      </c>
      <c r="I91">
        <v>35.01</v>
      </c>
      <c r="J91" s="1"/>
      <c r="K91" s="6"/>
      <c r="L91" t="str">
        <v>Max Klein</v>
      </c>
      <c r="M91">
        <v>35.01</v>
      </c>
    </row>
    <row r="92" spans="1:13" x14ac:dyDescent="0.35">
      <c r="B92" t="s">
        <v>288</v>
      </c>
      <c r="C92">
        <v>181</v>
      </c>
      <c r="D92" t="s">
        <v>289</v>
      </c>
      <c r="E92" t="s">
        <v>290</v>
      </c>
      <c r="F92" t="s">
        <v>23</v>
      </c>
      <c r="G92" t="s">
        <v>24</v>
      </c>
      <c r="H92" t="s">
        <v>25</v>
      </c>
      <c r="I92">
        <v>41.71</v>
      </c>
      <c r="J92" s="1"/>
      <c r="K92" s="6"/>
      <c r="L92" t="str">
        <v>Alana Zaiger</v>
      </c>
      <c r="M92">
        <v>41.71</v>
      </c>
    </row>
    <row r="93" spans="1:13" x14ac:dyDescent="0.35">
      <c r="A93">
        <v>44</v>
      </c>
      <c r="B93" t="s">
        <v>291</v>
      </c>
      <c r="C93">
        <v>182</v>
      </c>
      <c r="D93" t="s">
        <v>292</v>
      </c>
      <c r="E93" t="s">
        <v>293</v>
      </c>
      <c r="F93" t="s">
        <v>23</v>
      </c>
      <c r="G93" t="s">
        <v>29</v>
      </c>
      <c r="H93" t="s">
        <v>25</v>
      </c>
      <c r="I93">
        <v>39.71</v>
      </c>
      <c r="J93" s="1"/>
      <c r="K93" s="6"/>
      <c r="L93" t="str">
        <v>Nirvan Pandya</v>
      </c>
      <c r="M93">
        <v>39.71</v>
      </c>
    </row>
    <row r="94" spans="1:13" x14ac:dyDescent="0.35">
      <c r="A94">
        <v>61</v>
      </c>
      <c r="B94" t="s">
        <v>294</v>
      </c>
      <c r="C94">
        <v>184</v>
      </c>
      <c r="D94" t="s">
        <v>295</v>
      </c>
      <c r="E94" t="s">
        <v>296</v>
      </c>
      <c r="F94" t="s">
        <v>33</v>
      </c>
      <c r="G94" t="s">
        <v>29</v>
      </c>
      <c r="H94" t="s">
        <v>25</v>
      </c>
      <c r="I94">
        <v>41.35</v>
      </c>
      <c r="J94" s="1"/>
      <c r="K94" s="6"/>
      <c r="L94" t="str">
        <v>Graham  Minnich</v>
      </c>
      <c r="M94">
        <v>41.35</v>
      </c>
    </row>
    <row r="95" spans="1:13" x14ac:dyDescent="0.35">
      <c r="A95">
        <v>72</v>
      </c>
      <c r="B95" t="s">
        <v>297</v>
      </c>
      <c r="C95">
        <v>186</v>
      </c>
      <c r="D95" t="s">
        <v>298</v>
      </c>
      <c r="E95" t="s">
        <v>299</v>
      </c>
      <c r="F95" t="s">
        <v>40</v>
      </c>
      <c r="G95" t="s">
        <v>29</v>
      </c>
      <c r="H95" t="s">
        <v>25</v>
      </c>
      <c r="I95">
        <v>46.29</v>
      </c>
      <c r="J95" s="1"/>
      <c r="K95" s="6"/>
      <c r="L95" t="str">
        <v>Aarav Menon</v>
      </c>
      <c r="M95">
        <v>46.29</v>
      </c>
    </row>
    <row r="96" spans="1:13" x14ac:dyDescent="0.35">
      <c r="B96" t="s">
        <v>300</v>
      </c>
      <c r="C96">
        <v>193</v>
      </c>
      <c r="D96" t="s">
        <v>301</v>
      </c>
      <c r="E96" t="s">
        <v>302</v>
      </c>
      <c r="F96" t="s">
        <v>54</v>
      </c>
      <c r="G96" t="s">
        <v>24</v>
      </c>
      <c r="H96" t="s">
        <v>25</v>
      </c>
      <c r="I96" t="s">
        <v>91</v>
      </c>
      <c r="J96" s="1"/>
      <c r="K96" s="6"/>
      <c r="L96" t="str">
        <v>Amelia Greisner</v>
      </c>
      <c r="M96" t="str">
        <v>DNF</v>
      </c>
    </row>
    <row r="97" spans="1:13" x14ac:dyDescent="0.35">
      <c r="A97">
        <v>47</v>
      </c>
      <c r="B97" t="s">
        <v>303</v>
      </c>
      <c r="C97">
        <v>196</v>
      </c>
      <c r="D97" t="s">
        <v>304</v>
      </c>
      <c r="E97" t="s">
        <v>305</v>
      </c>
      <c r="F97" t="s">
        <v>61</v>
      </c>
      <c r="G97" t="s">
        <v>29</v>
      </c>
      <c r="H97" t="s">
        <v>25</v>
      </c>
      <c r="I97">
        <v>42.9</v>
      </c>
      <c r="J97" s="1"/>
      <c r="K97" s="6"/>
      <c r="L97" t="str">
        <v xml:space="preserve">Ridley McGillicuddy </v>
      </c>
      <c r="M97">
        <v>42.9</v>
      </c>
    </row>
    <row r="98" spans="1:13" x14ac:dyDescent="0.35">
      <c r="A98">
        <v>20</v>
      </c>
      <c r="B98" t="s">
        <v>306</v>
      </c>
      <c r="C98">
        <v>201</v>
      </c>
      <c r="D98" t="s">
        <v>307</v>
      </c>
      <c r="E98" t="s">
        <v>308</v>
      </c>
      <c r="F98" t="s">
        <v>23</v>
      </c>
      <c r="G98" t="s">
        <v>24</v>
      </c>
      <c r="H98" t="s">
        <v>25</v>
      </c>
      <c r="I98">
        <v>41.77</v>
      </c>
      <c r="J98" s="1"/>
      <c r="K98" s="6"/>
      <c r="L98" t="str">
        <v>Ava Towvim</v>
      </c>
      <c r="M98">
        <v>41.77</v>
      </c>
    </row>
    <row r="99" spans="1:13" x14ac:dyDescent="0.35">
      <c r="A99">
        <v>74</v>
      </c>
      <c r="B99" t="s">
        <v>309</v>
      </c>
      <c r="C99">
        <v>202</v>
      </c>
      <c r="D99" t="s">
        <v>310</v>
      </c>
      <c r="E99" t="s">
        <v>81</v>
      </c>
      <c r="F99" t="s">
        <v>23</v>
      </c>
      <c r="G99" t="s">
        <v>29</v>
      </c>
      <c r="H99" t="s">
        <v>25</v>
      </c>
      <c r="I99" t="s">
        <v>91</v>
      </c>
      <c r="J99" s="1"/>
      <c r="K99" s="6"/>
      <c r="L99" t="str">
        <v>Oliver Chladny</v>
      </c>
      <c r="M99" t="str">
        <v>DNF</v>
      </c>
    </row>
    <row r="100" spans="1:13" x14ac:dyDescent="0.35">
      <c r="A100">
        <v>73</v>
      </c>
      <c r="B100" t="s">
        <v>311</v>
      </c>
      <c r="C100">
        <v>204</v>
      </c>
      <c r="D100" t="s">
        <v>312</v>
      </c>
      <c r="E100" t="s">
        <v>313</v>
      </c>
      <c r="F100" t="s">
        <v>33</v>
      </c>
      <c r="G100" t="s">
        <v>29</v>
      </c>
      <c r="H100" t="s">
        <v>25</v>
      </c>
      <c r="I100" t="s">
        <v>91</v>
      </c>
      <c r="J100" s="1"/>
      <c r="K100" s="6"/>
      <c r="L100" t="str">
        <v>Magnus Truslow</v>
      </c>
      <c r="M100" t="str">
        <v>DNF</v>
      </c>
    </row>
    <row r="101" spans="1:13" x14ac:dyDescent="0.35">
      <c r="A101">
        <v>37</v>
      </c>
      <c r="B101" t="s">
        <v>314</v>
      </c>
      <c r="C101">
        <v>206</v>
      </c>
      <c r="D101" t="s">
        <v>315</v>
      </c>
      <c r="E101" t="s">
        <v>316</v>
      </c>
      <c r="F101" t="s">
        <v>40</v>
      </c>
      <c r="G101" t="s">
        <v>29</v>
      </c>
      <c r="H101" t="s">
        <v>25</v>
      </c>
      <c r="I101" t="s">
        <v>91</v>
      </c>
      <c r="J101" s="1"/>
      <c r="K101" s="6"/>
      <c r="L101" t="str">
        <v>Ryan Lynch</v>
      </c>
      <c r="M101" t="str">
        <v>DNF</v>
      </c>
    </row>
    <row r="102" spans="1:13" x14ac:dyDescent="0.35">
      <c r="A102">
        <v>42</v>
      </c>
      <c r="B102" t="s">
        <v>317</v>
      </c>
      <c r="C102">
        <v>217</v>
      </c>
      <c r="D102" t="s">
        <v>318</v>
      </c>
      <c r="E102" t="s">
        <v>319</v>
      </c>
      <c r="F102" t="s">
        <v>65</v>
      </c>
      <c r="G102" t="s">
        <v>24</v>
      </c>
      <c r="H102" t="s">
        <v>25</v>
      </c>
      <c r="I102">
        <v>50.73</v>
      </c>
      <c r="J102" s="1"/>
      <c r="K102" s="6"/>
      <c r="L102" t="str">
        <v>Mia Marsocci</v>
      </c>
      <c r="M102">
        <v>50.73</v>
      </c>
    </row>
    <row r="103" spans="1:13" x14ac:dyDescent="0.35">
      <c r="A103">
        <v>18</v>
      </c>
      <c r="B103" t="s">
        <v>320</v>
      </c>
      <c r="C103">
        <v>218</v>
      </c>
      <c r="D103" t="s">
        <v>321</v>
      </c>
      <c r="E103" t="s">
        <v>174</v>
      </c>
      <c r="F103" t="s">
        <v>69</v>
      </c>
      <c r="G103" t="s">
        <v>29</v>
      </c>
      <c r="H103" t="s">
        <v>25</v>
      </c>
      <c r="I103">
        <v>35.14</v>
      </c>
      <c r="J103" s="1"/>
      <c r="K103" s="6"/>
      <c r="L103" t="str">
        <v>Jack Fanning</v>
      </c>
      <c r="M103">
        <v>35.14</v>
      </c>
    </row>
    <row r="104" spans="1:13" x14ac:dyDescent="0.35">
      <c r="B104" t="s">
        <v>322</v>
      </c>
      <c r="C104">
        <v>221</v>
      </c>
      <c r="D104" t="s">
        <v>323</v>
      </c>
      <c r="E104" t="s">
        <v>324</v>
      </c>
      <c r="F104" t="s">
        <v>23</v>
      </c>
      <c r="G104" t="s">
        <v>24</v>
      </c>
      <c r="H104" t="s">
        <v>25</v>
      </c>
      <c r="I104" t="s">
        <v>91</v>
      </c>
      <c r="J104" s="1"/>
      <c r="K104" s="6"/>
      <c r="L104" t="str">
        <v>Julia van Kempen</v>
      </c>
      <c r="M104" t="str">
        <v>DNF</v>
      </c>
    </row>
    <row r="105" spans="1:13" x14ac:dyDescent="0.35">
      <c r="A105">
        <v>75</v>
      </c>
      <c r="B105" t="s">
        <v>325</v>
      </c>
      <c r="C105">
        <v>222</v>
      </c>
      <c r="D105" t="s">
        <v>326</v>
      </c>
      <c r="E105" t="s">
        <v>327</v>
      </c>
      <c r="F105" t="s">
        <v>23</v>
      </c>
      <c r="G105" t="s">
        <v>29</v>
      </c>
      <c r="H105" t="s">
        <v>25</v>
      </c>
      <c r="I105" t="s">
        <v>91</v>
      </c>
      <c r="J105" s="1"/>
      <c r="K105" s="6"/>
      <c r="L105" t="str">
        <v>Carlos Franco</v>
      </c>
      <c r="M105" t="str">
        <v>DNF</v>
      </c>
    </row>
    <row r="106" spans="1:13" x14ac:dyDescent="0.35">
      <c r="A106">
        <v>53</v>
      </c>
      <c r="B106" t="s">
        <v>328</v>
      </c>
      <c r="C106">
        <v>224</v>
      </c>
      <c r="D106" t="s">
        <v>329</v>
      </c>
      <c r="E106" t="s">
        <v>330</v>
      </c>
      <c r="F106" t="s">
        <v>33</v>
      </c>
      <c r="G106" t="s">
        <v>29</v>
      </c>
      <c r="H106" t="s">
        <v>25</v>
      </c>
      <c r="I106">
        <v>42.42</v>
      </c>
      <c r="J106" s="1"/>
      <c r="K106" s="6"/>
      <c r="L106" t="str">
        <v>Leo Chiaverini</v>
      </c>
      <c r="M106">
        <v>42.42</v>
      </c>
    </row>
    <row r="107" spans="1:13" x14ac:dyDescent="0.35">
      <c r="A107">
        <v>60</v>
      </c>
      <c r="B107" t="s">
        <v>331</v>
      </c>
      <c r="C107">
        <v>226</v>
      </c>
      <c r="D107" t="s">
        <v>332</v>
      </c>
      <c r="E107" t="s">
        <v>333</v>
      </c>
      <c r="F107" t="s">
        <v>40</v>
      </c>
      <c r="G107" t="s">
        <v>29</v>
      </c>
      <c r="H107" t="s">
        <v>25</v>
      </c>
      <c r="I107">
        <v>42.08</v>
      </c>
      <c r="J107" s="1"/>
      <c r="K107" s="6"/>
      <c r="L107" t="str">
        <v>David Evers</v>
      </c>
      <c r="M107">
        <v>42.08</v>
      </c>
    </row>
    <row r="108" spans="1:13" x14ac:dyDescent="0.35">
      <c r="A108">
        <v>65</v>
      </c>
      <c r="B108" t="s">
        <v>334</v>
      </c>
      <c r="C108">
        <v>236</v>
      </c>
      <c r="D108" t="s">
        <v>335</v>
      </c>
      <c r="E108" t="s">
        <v>111</v>
      </c>
      <c r="F108" t="s">
        <v>61</v>
      </c>
      <c r="G108" t="s">
        <v>29</v>
      </c>
      <c r="H108" t="s">
        <v>25</v>
      </c>
      <c r="I108" t="s">
        <v>91</v>
      </c>
      <c r="J108" s="1"/>
      <c r="K108" s="6"/>
      <c r="L108" t="str">
        <v>Owen Lederer</v>
      </c>
      <c r="M108" t="str">
        <v>DNF</v>
      </c>
    </row>
    <row r="109" spans="1:13" x14ac:dyDescent="0.35">
      <c r="A109">
        <v>30</v>
      </c>
      <c r="B109" t="s">
        <v>336</v>
      </c>
      <c r="C109">
        <v>241</v>
      </c>
      <c r="D109" t="s">
        <v>337</v>
      </c>
      <c r="E109" t="s">
        <v>338</v>
      </c>
      <c r="F109" t="s">
        <v>23</v>
      </c>
      <c r="G109" t="s">
        <v>24</v>
      </c>
      <c r="H109" t="s">
        <v>25</v>
      </c>
      <c r="I109">
        <v>52.23</v>
      </c>
      <c r="J109" s="1"/>
      <c r="K109" s="6"/>
      <c r="L109" t="str">
        <v>Paige INGRANDO</v>
      </c>
      <c r="M109">
        <v>52.23</v>
      </c>
    </row>
    <row r="110" spans="1:13" x14ac:dyDescent="0.35">
      <c r="A110">
        <v>33</v>
      </c>
      <c r="B110" t="s">
        <v>339</v>
      </c>
      <c r="C110">
        <v>242</v>
      </c>
      <c r="D110" t="s">
        <v>340</v>
      </c>
      <c r="E110" t="s">
        <v>341</v>
      </c>
      <c r="F110" t="s">
        <v>23</v>
      </c>
      <c r="G110" t="s">
        <v>29</v>
      </c>
      <c r="H110" t="s">
        <v>25</v>
      </c>
      <c r="I110">
        <v>37.1</v>
      </c>
      <c r="J110" s="1"/>
      <c r="L110" t="str">
        <v>Josh Fransblow</v>
      </c>
      <c r="M110">
        <v>37.1</v>
      </c>
    </row>
    <row r="111" spans="1:13" x14ac:dyDescent="0.35">
      <c r="A111">
        <v>33</v>
      </c>
      <c r="B111" t="s">
        <v>342</v>
      </c>
      <c r="C111">
        <v>261</v>
      </c>
      <c r="D111" t="s">
        <v>343</v>
      </c>
      <c r="E111" t="s">
        <v>344</v>
      </c>
      <c r="F111" t="s">
        <v>23</v>
      </c>
      <c r="G111" t="s">
        <v>24</v>
      </c>
      <c r="H111" t="s">
        <v>25</v>
      </c>
      <c r="I111">
        <v>47.26</v>
      </c>
      <c r="J111" s="1"/>
      <c r="K111" s="6"/>
      <c r="L111" t="str">
        <v>Nora Guttilla</v>
      </c>
      <c r="M111">
        <v>47.26</v>
      </c>
    </row>
    <row r="112" spans="1:13" x14ac:dyDescent="0.35">
      <c r="A112">
        <v>59</v>
      </c>
      <c r="B112" t="s">
        <v>345</v>
      </c>
      <c r="C112">
        <v>262</v>
      </c>
      <c r="D112" t="s">
        <v>346</v>
      </c>
      <c r="E112" t="s">
        <v>347</v>
      </c>
      <c r="F112" t="s">
        <v>23</v>
      </c>
      <c r="G112" t="s">
        <v>29</v>
      </c>
      <c r="H112" t="s">
        <v>25</v>
      </c>
      <c r="I112">
        <v>44.85</v>
      </c>
      <c r="J112" s="1"/>
      <c r="K112" s="6"/>
      <c r="L112" t="str">
        <v>Nolan Gannon</v>
      </c>
      <c r="M112">
        <v>44.85</v>
      </c>
    </row>
    <row r="113" spans="1:13" x14ac:dyDescent="0.35">
      <c r="A113">
        <v>64</v>
      </c>
      <c r="B113" t="s">
        <v>348</v>
      </c>
      <c r="C113">
        <v>266</v>
      </c>
      <c r="D113" t="s">
        <v>349</v>
      </c>
      <c r="E113" t="s">
        <v>350</v>
      </c>
      <c r="F113" t="s">
        <v>40</v>
      </c>
      <c r="G113" t="s">
        <v>29</v>
      </c>
      <c r="H113" t="s">
        <v>25</v>
      </c>
      <c r="I113">
        <v>40.86</v>
      </c>
      <c r="J113" s="1"/>
      <c r="K113" s="6"/>
      <c r="L113" t="str">
        <v>Gavin Denning</v>
      </c>
      <c r="M113">
        <v>40.86</v>
      </c>
    </row>
    <row r="114" spans="1:13" x14ac:dyDescent="0.35">
      <c r="A114">
        <v>35</v>
      </c>
      <c r="B114" t="s">
        <v>351</v>
      </c>
      <c r="C114">
        <v>278</v>
      </c>
      <c r="D114" t="s">
        <v>352</v>
      </c>
      <c r="E114" t="s">
        <v>111</v>
      </c>
      <c r="F114" t="s">
        <v>69</v>
      </c>
      <c r="G114" t="s">
        <v>29</v>
      </c>
      <c r="H114" t="s">
        <v>25</v>
      </c>
      <c r="I114" t="s">
        <v>91</v>
      </c>
      <c r="J114" s="1"/>
      <c r="K114" s="6"/>
      <c r="L114" t="str">
        <v>Owen McNamara</v>
      </c>
      <c r="M114" t="str">
        <v>DNF</v>
      </c>
    </row>
    <row r="115" spans="1:13" x14ac:dyDescent="0.35">
      <c r="A115">
        <v>41</v>
      </c>
      <c r="B115" t="s">
        <v>353</v>
      </c>
      <c r="C115">
        <v>281</v>
      </c>
      <c r="D115" t="s">
        <v>354</v>
      </c>
      <c r="E115" t="s">
        <v>151</v>
      </c>
      <c r="F115" t="s">
        <v>23</v>
      </c>
      <c r="G115" t="s">
        <v>24</v>
      </c>
      <c r="H115" t="s">
        <v>25</v>
      </c>
      <c r="I115">
        <v>51.81</v>
      </c>
      <c r="J115" s="1"/>
      <c r="K115" s="6"/>
      <c r="L115" t="str">
        <v>Sydney Jackson</v>
      </c>
      <c r="M115">
        <v>51.81</v>
      </c>
    </row>
    <row r="116" spans="1:13" x14ac:dyDescent="0.35">
      <c r="B116" t="s">
        <v>355</v>
      </c>
      <c r="C116">
        <v>286</v>
      </c>
      <c r="D116" t="s">
        <v>356</v>
      </c>
      <c r="E116" t="s">
        <v>357</v>
      </c>
      <c r="F116" t="s">
        <v>40</v>
      </c>
      <c r="G116" t="s">
        <v>29</v>
      </c>
      <c r="H116" t="s">
        <v>25</v>
      </c>
      <c r="I116" t="s">
        <v>91</v>
      </c>
      <c r="J116" s="1"/>
      <c r="K116" s="6"/>
      <c r="L116" t="str">
        <v>Tucker Higgins</v>
      </c>
      <c r="M116" t="str">
        <v>DNF</v>
      </c>
    </row>
    <row r="117" spans="1:13" x14ac:dyDescent="0.35">
      <c r="A117">
        <v>45</v>
      </c>
      <c r="B117" t="s">
        <v>358</v>
      </c>
      <c r="C117">
        <v>298</v>
      </c>
      <c r="D117" t="s">
        <v>359</v>
      </c>
      <c r="E117" t="s">
        <v>360</v>
      </c>
      <c r="F117" t="s">
        <v>69</v>
      </c>
      <c r="G117" t="s">
        <v>29</v>
      </c>
      <c r="H117" t="s">
        <v>25</v>
      </c>
      <c r="I117">
        <v>40.65</v>
      </c>
      <c r="J117" s="1"/>
      <c r="K117" s="6"/>
      <c r="L117" t="str">
        <v>Charlie Jesman</v>
      </c>
      <c r="M117">
        <v>40.65</v>
      </c>
    </row>
    <row r="118" spans="1:13" x14ac:dyDescent="0.35">
      <c r="A118">
        <v>54</v>
      </c>
      <c r="B118" t="s">
        <v>361</v>
      </c>
      <c r="C118">
        <v>306</v>
      </c>
      <c r="D118" t="s">
        <v>362</v>
      </c>
      <c r="E118" t="s">
        <v>363</v>
      </c>
      <c r="F118" t="s">
        <v>40</v>
      </c>
      <c r="G118" t="s">
        <v>29</v>
      </c>
      <c r="H118" t="s">
        <v>25</v>
      </c>
      <c r="I118" t="s">
        <v>91</v>
      </c>
      <c r="J118" s="1"/>
      <c r="K118" s="6"/>
      <c r="L118" t="str">
        <v>Cathal Condon</v>
      </c>
      <c r="M118" t="str">
        <v>DNF</v>
      </c>
    </row>
    <row r="119" spans="1:13" x14ac:dyDescent="0.35">
      <c r="A119">
        <v>49</v>
      </c>
      <c r="B119" t="s">
        <v>364</v>
      </c>
      <c r="C119">
        <v>318</v>
      </c>
      <c r="D119" t="s">
        <v>365</v>
      </c>
      <c r="E119" t="s">
        <v>366</v>
      </c>
      <c r="F119" t="s">
        <v>69</v>
      </c>
      <c r="G119" t="s">
        <v>29</v>
      </c>
      <c r="H119" t="s">
        <v>25</v>
      </c>
      <c r="I119">
        <v>41.26</v>
      </c>
      <c r="J119" s="1"/>
      <c r="K119" s="6"/>
      <c r="L119" t="str">
        <v>James Allen</v>
      </c>
      <c r="M119">
        <v>41.26</v>
      </c>
    </row>
    <row r="120" spans="1:13" x14ac:dyDescent="0.35">
      <c r="A120">
        <v>58</v>
      </c>
      <c r="B120" t="s">
        <v>367</v>
      </c>
      <c r="C120">
        <v>320</v>
      </c>
      <c r="D120" t="s">
        <v>368</v>
      </c>
      <c r="E120" t="s">
        <v>369</v>
      </c>
      <c r="F120" t="s">
        <v>40</v>
      </c>
      <c r="G120" t="s">
        <v>29</v>
      </c>
      <c r="H120" t="s">
        <v>25</v>
      </c>
      <c r="I120" t="s">
        <v>91</v>
      </c>
      <c r="J120" s="1"/>
      <c r="K120" s="6"/>
      <c r="L120" t="str">
        <v>Charles Maher</v>
      </c>
      <c r="M120" t="str">
        <v>DNF</v>
      </c>
    </row>
    <row r="121" spans="1:13" x14ac:dyDescent="0.35">
      <c r="A121">
        <v>68</v>
      </c>
      <c r="B121" t="s">
        <v>370</v>
      </c>
      <c r="C121">
        <v>325</v>
      </c>
      <c r="D121" t="s">
        <v>371</v>
      </c>
      <c r="E121" t="s">
        <v>372</v>
      </c>
      <c r="F121" t="s">
        <v>40</v>
      </c>
      <c r="G121" t="s">
        <v>29</v>
      </c>
      <c r="H121" t="s">
        <v>25</v>
      </c>
      <c r="I121">
        <v>47.32</v>
      </c>
      <c r="J121" s="1"/>
      <c r="K121" s="6"/>
      <c r="L121" t="str">
        <v>Nick Minio</v>
      </c>
      <c r="M121">
        <v>47.32</v>
      </c>
    </row>
    <row r="122" spans="1:13" x14ac:dyDescent="0.35">
      <c r="A122">
        <v>48</v>
      </c>
      <c r="B122" t="s">
        <v>373</v>
      </c>
      <c r="C122">
        <v>326</v>
      </c>
      <c r="D122" t="s">
        <v>265</v>
      </c>
      <c r="E122" t="s">
        <v>374</v>
      </c>
      <c r="F122" t="s">
        <v>69</v>
      </c>
      <c r="G122" t="s">
        <v>29</v>
      </c>
      <c r="H122" t="s">
        <v>25</v>
      </c>
      <c r="I122" t="s">
        <v>242</v>
      </c>
      <c r="J122" s="1"/>
      <c r="K122" s="6"/>
      <c r="L122" t="str">
        <v>Jonathan Remley</v>
      </c>
      <c r="M122" t="str">
        <v>DSQ</v>
      </c>
    </row>
    <row r="123" spans="1:13" x14ac:dyDescent="0.35">
      <c r="A123">
        <v>57</v>
      </c>
      <c r="B123" t="s">
        <v>375</v>
      </c>
      <c r="C123">
        <v>327</v>
      </c>
      <c r="D123" t="s">
        <v>376</v>
      </c>
      <c r="E123" t="s">
        <v>28</v>
      </c>
      <c r="F123" t="s">
        <v>40</v>
      </c>
      <c r="G123" t="s">
        <v>29</v>
      </c>
      <c r="H123" t="s">
        <v>25</v>
      </c>
      <c r="I123">
        <v>42.55</v>
      </c>
      <c r="J123" s="1"/>
      <c r="K123" s="6"/>
      <c r="L123" t="str">
        <v>Max Coughlan</v>
      </c>
      <c r="M123">
        <v>42.55</v>
      </c>
    </row>
    <row r="124" spans="1:13" x14ac:dyDescent="0.35">
      <c r="A124">
        <v>70</v>
      </c>
      <c r="B124" t="s">
        <v>377</v>
      </c>
      <c r="C124">
        <v>329</v>
      </c>
      <c r="D124" t="s">
        <v>378</v>
      </c>
      <c r="E124" t="s">
        <v>379</v>
      </c>
      <c r="F124" t="s">
        <v>40</v>
      </c>
      <c r="G124" t="s">
        <v>29</v>
      </c>
      <c r="H124" t="s">
        <v>25</v>
      </c>
      <c r="I124">
        <v>46.7</v>
      </c>
      <c r="J124" s="1"/>
      <c r="K124" s="6"/>
      <c r="L124" t="str">
        <v>Jacob Lieberman</v>
      </c>
      <c r="M124">
        <v>46.7</v>
      </c>
    </row>
    <row r="125" spans="1:13" x14ac:dyDescent="0.35">
      <c r="A125">
        <v>62</v>
      </c>
      <c r="B125" t="s">
        <v>380</v>
      </c>
      <c r="C125">
        <v>333</v>
      </c>
      <c r="D125" t="s">
        <v>366</v>
      </c>
      <c r="E125" t="s">
        <v>381</v>
      </c>
      <c r="F125" t="s">
        <v>40</v>
      </c>
      <c r="G125" t="s">
        <v>29</v>
      </c>
      <c r="H125" t="s">
        <v>25</v>
      </c>
      <c r="I125">
        <v>44.33</v>
      </c>
      <c r="J125" s="1"/>
      <c r="K125" s="6"/>
      <c r="L125" t="str">
        <v>Ronan James</v>
      </c>
      <c r="M125">
        <v>44.33</v>
      </c>
    </row>
    <row r="126" spans="1:13" x14ac:dyDescent="0.35">
      <c r="A126">
        <v>13</v>
      </c>
      <c r="B126" t="s">
        <v>382</v>
      </c>
      <c r="C126">
        <v>336</v>
      </c>
      <c r="D126" t="s">
        <v>383</v>
      </c>
      <c r="E126" t="s">
        <v>384</v>
      </c>
      <c r="F126" t="s">
        <v>69</v>
      </c>
      <c r="G126" t="s">
        <v>29</v>
      </c>
      <c r="H126" t="s">
        <v>25</v>
      </c>
      <c r="I126">
        <v>38.46</v>
      </c>
      <c r="J126" s="1"/>
      <c r="K126" s="6"/>
      <c r="L126" t="str">
        <v>Zain  Khan</v>
      </c>
      <c r="M126">
        <v>38.46</v>
      </c>
    </row>
    <row r="127" spans="1:13" x14ac:dyDescent="0.35">
      <c r="J127" s="1"/>
      <c r="K127" s="6"/>
      <c r="M127">
        <v>0</v>
      </c>
    </row>
    <row r="128" spans="1:13" x14ac:dyDescent="0.35">
      <c r="J128" s="1"/>
      <c r="K128" s="6"/>
      <c r="M128">
        <v>0</v>
      </c>
    </row>
    <row r="129" spans="10:13" x14ac:dyDescent="0.35">
      <c r="J129" s="1"/>
      <c r="K129" s="6"/>
      <c r="M129">
        <v>0</v>
      </c>
    </row>
    <row r="130" spans="10:13" x14ac:dyDescent="0.35">
      <c r="J130" s="1"/>
      <c r="K130" s="6"/>
      <c r="M130">
        <v>0</v>
      </c>
    </row>
    <row r="131" spans="10:13" x14ac:dyDescent="0.35">
      <c r="J131" s="1"/>
      <c r="K131" s="6"/>
      <c r="M131">
        <v>0</v>
      </c>
    </row>
    <row r="132" spans="10:13" x14ac:dyDescent="0.35">
      <c r="J132" s="1"/>
      <c r="K132" s="6"/>
      <c r="M132">
        <v>0</v>
      </c>
    </row>
    <row r="133" spans="10:13" x14ac:dyDescent="0.35">
      <c r="J133" s="1"/>
      <c r="K133" s="6"/>
      <c r="M133">
        <v>0</v>
      </c>
    </row>
    <row r="134" spans="10:13" x14ac:dyDescent="0.35">
      <c r="J134" s="1"/>
      <c r="K134" s="6"/>
      <c r="M134">
        <v>0</v>
      </c>
    </row>
    <row r="135" spans="10:13" x14ac:dyDescent="0.35">
      <c r="J135" s="1"/>
      <c r="K135" s="6"/>
      <c r="M135">
        <v>0</v>
      </c>
    </row>
    <row r="136" spans="10:13" x14ac:dyDescent="0.35">
      <c r="J136" s="1"/>
      <c r="K136" s="6"/>
      <c r="M136">
        <v>0</v>
      </c>
    </row>
    <row r="137" spans="10:13" x14ac:dyDescent="0.35">
      <c r="J137" s="1"/>
      <c r="K137" s="6"/>
      <c r="M137">
        <v>0</v>
      </c>
    </row>
    <row r="138" spans="10:13" x14ac:dyDescent="0.35">
      <c r="J138" s="1"/>
      <c r="K138" s="6"/>
      <c r="M138">
        <v>0</v>
      </c>
    </row>
    <row r="139" spans="10:13" x14ac:dyDescent="0.35">
      <c r="J139" s="1"/>
      <c r="K139" s="6"/>
      <c r="M139">
        <v>0</v>
      </c>
    </row>
    <row r="140" spans="10:13" x14ac:dyDescent="0.35">
      <c r="J140" s="1"/>
      <c r="K140" s="6"/>
      <c r="M140">
        <v>0</v>
      </c>
    </row>
    <row r="141" spans="10:13" x14ac:dyDescent="0.35">
      <c r="J141" s="1"/>
      <c r="K141" s="6"/>
      <c r="M141">
        <v>0</v>
      </c>
    </row>
    <row r="142" spans="10:13" x14ac:dyDescent="0.35">
      <c r="J142" s="1"/>
      <c r="K142" s="6"/>
      <c r="M142">
        <v>0</v>
      </c>
    </row>
    <row r="143" spans="10:13" x14ac:dyDescent="0.35">
      <c r="J143" s="1"/>
      <c r="K143" s="6"/>
      <c r="M143">
        <v>0</v>
      </c>
    </row>
    <row r="144" spans="10:13" x14ac:dyDescent="0.35">
      <c r="J144" s="1"/>
      <c r="K144" s="6"/>
      <c r="M144">
        <v>0</v>
      </c>
    </row>
    <row r="145" spans="10:13" x14ac:dyDescent="0.35">
      <c r="J145" s="1"/>
      <c r="K145" s="6"/>
      <c r="M145">
        <v>0</v>
      </c>
    </row>
    <row r="146" spans="10:13" x14ac:dyDescent="0.35">
      <c r="J146" s="1"/>
      <c r="K146" s="6"/>
      <c r="M146">
        <v>0</v>
      </c>
    </row>
    <row r="147" spans="10:13" x14ac:dyDescent="0.35">
      <c r="J147" s="1"/>
      <c r="K147" s="6"/>
      <c r="M147">
        <v>0</v>
      </c>
    </row>
    <row r="148" spans="10:13" x14ac:dyDescent="0.35">
      <c r="J148" s="1"/>
      <c r="K148" s="6"/>
      <c r="M148">
        <v>0</v>
      </c>
    </row>
    <row r="149" spans="10:13" x14ac:dyDescent="0.35">
      <c r="J149" s="1"/>
      <c r="K149" s="6"/>
      <c r="M149">
        <v>0</v>
      </c>
    </row>
    <row r="150" spans="10:13" x14ac:dyDescent="0.35">
      <c r="J150" s="1"/>
      <c r="K150" s="6"/>
      <c r="M150">
        <v>0</v>
      </c>
    </row>
    <row r="151" spans="10:13" x14ac:dyDescent="0.35">
      <c r="J151" s="1"/>
      <c r="K151" s="6"/>
      <c r="M151">
        <v>0</v>
      </c>
    </row>
    <row r="152" spans="10:13" x14ac:dyDescent="0.35">
      <c r="J152" s="1"/>
      <c r="M152">
        <v>0</v>
      </c>
    </row>
    <row r="153" spans="10:13" x14ac:dyDescent="0.35">
      <c r="K153" s="6"/>
      <c r="M153">
        <v>0</v>
      </c>
    </row>
    <row r="154" spans="10:13" x14ac:dyDescent="0.35">
      <c r="K154" s="6"/>
      <c r="M154">
        <v>0</v>
      </c>
    </row>
    <row r="155" spans="10:13" x14ac:dyDescent="0.35">
      <c r="K155" s="6"/>
      <c r="M155">
        <v>0</v>
      </c>
    </row>
    <row r="156" spans="10:13" x14ac:dyDescent="0.35">
      <c r="K156" s="6"/>
      <c r="M156">
        <v>0</v>
      </c>
    </row>
    <row r="157" spans="10:13" x14ac:dyDescent="0.35">
      <c r="K157" s="6"/>
      <c r="M157">
        <v>0</v>
      </c>
    </row>
    <row r="158" spans="10:13" x14ac:dyDescent="0.35">
      <c r="J158" s="1"/>
      <c r="K158" s="6"/>
      <c r="M158">
        <v>0</v>
      </c>
    </row>
    <row r="159" spans="10:13" x14ac:dyDescent="0.35">
      <c r="J159" s="1"/>
      <c r="K159" s="6"/>
      <c r="M159">
        <v>0</v>
      </c>
    </row>
    <row r="160" spans="10:13" x14ac:dyDescent="0.35">
      <c r="J160" s="1"/>
      <c r="K160" s="6"/>
      <c r="M160">
        <v>0</v>
      </c>
    </row>
    <row r="161" spans="10:13" x14ac:dyDescent="0.35">
      <c r="J161" s="1"/>
      <c r="K161" s="6"/>
      <c r="M161">
        <v>0</v>
      </c>
    </row>
    <row r="162" spans="10:13" x14ac:dyDescent="0.35">
      <c r="J162" s="1"/>
      <c r="K162" s="6"/>
      <c r="M162">
        <v>0</v>
      </c>
    </row>
    <row r="163" spans="10:13" x14ac:dyDescent="0.35">
      <c r="J163" s="1"/>
      <c r="K163" s="6"/>
      <c r="M163">
        <v>0</v>
      </c>
    </row>
    <row r="164" spans="10:13" x14ac:dyDescent="0.35">
      <c r="J164" s="1"/>
      <c r="M164">
        <v>0</v>
      </c>
    </row>
    <row r="165" spans="10:13" x14ac:dyDescent="0.35">
      <c r="J165" s="1"/>
      <c r="K165" s="6"/>
      <c r="M165">
        <v>0</v>
      </c>
    </row>
    <row r="166" spans="10:13" x14ac:dyDescent="0.35">
      <c r="J166" s="1"/>
      <c r="K166" s="6"/>
      <c r="M166">
        <v>0</v>
      </c>
    </row>
    <row r="167" spans="10:13" x14ac:dyDescent="0.35">
      <c r="J167" s="1"/>
      <c r="K167" s="6"/>
      <c r="M167">
        <v>0</v>
      </c>
    </row>
    <row r="168" spans="10:13" x14ac:dyDescent="0.35">
      <c r="J168" s="1"/>
      <c r="K168" s="6"/>
      <c r="M168">
        <v>0</v>
      </c>
    </row>
    <row r="169" spans="10:13" x14ac:dyDescent="0.35">
      <c r="J169" s="1"/>
      <c r="K169" s="6"/>
      <c r="M169">
        <v>0</v>
      </c>
    </row>
    <row r="170" spans="10:13" x14ac:dyDescent="0.35">
      <c r="J170" s="1"/>
      <c r="K170" s="6"/>
      <c r="M170">
        <v>0</v>
      </c>
    </row>
    <row r="171" spans="10:13" x14ac:dyDescent="0.35">
      <c r="J171" s="1"/>
      <c r="K171" s="6"/>
      <c r="M171">
        <v>0</v>
      </c>
    </row>
    <row r="172" spans="10:13" x14ac:dyDescent="0.35">
      <c r="J172" s="1"/>
      <c r="K172" s="6"/>
      <c r="M172">
        <v>0</v>
      </c>
    </row>
    <row r="173" spans="10:13" x14ac:dyDescent="0.35">
      <c r="J173" s="1"/>
      <c r="K173" s="6"/>
      <c r="M173">
        <v>0</v>
      </c>
    </row>
    <row r="174" spans="10:13" x14ac:dyDescent="0.35">
      <c r="J174" s="1"/>
      <c r="K174" s="6"/>
      <c r="M174">
        <v>0</v>
      </c>
    </row>
    <row r="175" spans="10:13" x14ac:dyDescent="0.35">
      <c r="J175" s="1"/>
      <c r="K175" s="6"/>
      <c r="M175">
        <v>0</v>
      </c>
    </row>
    <row r="176" spans="10:13" x14ac:dyDescent="0.35">
      <c r="J176" s="1"/>
      <c r="K176" s="6"/>
      <c r="M176">
        <v>0</v>
      </c>
    </row>
    <row r="177" spans="10:13" x14ac:dyDescent="0.35">
      <c r="J177" s="1"/>
      <c r="M177">
        <v>0</v>
      </c>
    </row>
    <row r="178" spans="10:13" x14ac:dyDescent="0.35">
      <c r="J178" s="1"/>
      <c r="K178" s="6"/>
      <c r="M178">
        <v>0</v>
      </c>
    </row>
    <row r="179" spans="10:13" x14ac:dyDescent="0.35">
      <c r="J179" s="1"/>
      <c r="K179" s="6"/>
      <c r="M179">
        <v>0</v>
      </c>
    </row>
    <row r="180" spans="10:13" x14ac:dyDescent="0.35">
      <c r="J180" s="1"/>
      <c r="K180" s="6"/>
      <c r="M180">
        <v>0</v>
      </c>
    </row>
    <row r="181" spans="10:13" x14ac:dyDescent="0.35">
      <c r="J181" s="1"/>
      <c r="M181">
        <v>0</v>
      </c>
    </row>
    <row r="182" spans="10:13" x14ac:dyDescent="0.35">
      <c r="J182" s="1"/>
      <c r="K182" s="6"/>
      <c r="M182">
        <v>0</v>
      </c>
    </row>
    <row r="183" spans="10:13" x14ac:dyDescent="0.35">
      <c r="J183" s="1"/>
      <c r="K183" s="6"/>
      <c r="M183">
        <v>0</v>
      </c>
    </row>
    <row r="184" spans="10:13" x14ac:dyDescent="0.35">
      <c r="J184" s="1"/>
      <c r="K184" s="6"/>
      <c r="M184">
        <v>0</v>
      </c>
    </row>
    <row r="185" spans="10:13" x14ac:dyDescent="0.35">
      <c r="J185" s="1"/>
      <c r="K185" s="6"/>
      <c r="M185">
        <v>0</v>
      </c>
    </row>
    <row r="186" spans="10:13" x14ac:dyDescent="0.35">
      <c r="J186" s="1"/>
      <c r="K186" s="6"/>
      <c r="M186">
        <v>0</v>
      </c>
    </row>
    <row r="187" spans="10:13" x14ac:dyDescent="0.35">
      <c r="J187" s="1"/>
      <c r="K187" s="6"/>
      <c r="M187">
        <v>0</v>
      </c>
    </row>
    <row r="188" spans="10:13" x14ac:dyDescent="0.35">
      <c r="J188" s="1"/>
      <c r="K188" s="6"/>
      <c r="M188">
        <v>0</v>
      </c>
    </row>
    <row r="189" spans="10:13" x14ac:dyDescent="0.35">
      <c r="J189" s="1"/>
      <c r="K189" s="6"/>
      <c r="M189">
        <v>0</v>
      </c>
    </row>
    <row r="190" spans="10:13" x14ac:dyDescent="0.35">
      <c r="J190" s="1"/>
      <c r="K190" s="6"/>
      <c r="M190">
        <v>0</v>
      </c>
    </row>
    <row r="191" spans="10:13" x14ac:dyDescent="0.35">
      <c r="J191" s="1"/>
      <c r="K191" s="6"/>
      <c r="M191">
        <v>0</v>
      </c>
    </row>
    <row r="192" spans="10:13" x14ac:dyDescent="0.35">
      <c r="J192" s="1"/>
      <c r="K192" s="6"/>
      <c r="M192">
        <v>0</v>
      </c>
    </row>
    <row r="193" spans="10:13" x14ac:dyDescent="0.35">
      <c r="J193" s="1"/>
      <c r="K193" s="6"/>
      <c r="M193">
        <v>0</v>
      </c>
    </row>
    <row r="194" spans="10:13" x14ac:dyDescent="0.35">
      <c r="J194" s="1"/>
      <c r="K194" s="6"/>
      <c r="M194">
        <v>0</v>
      </c>
    </row>
    <row r="195" spans="10:13" x14ac:dyDescent="0.35">
      <c r="J195" s="1"/>
      <c r="K195" s="6"/>
      <c r="M195">
        <v>0</v>
      </c>
    </row>
    <row r="196" spans="10:13" x14ac:dyDescent="0.35">
      <c r="J196" s="1"/>
      <c r="K196" s="6"/>
      <c r="M196">
        <v>0</v>
      </c>
    </row>
    <row r="197" spans="10:13" x14ac:dyDescent="0.35">
      <c r="J197" s="1"/>
      <c r="K197" s="6"/>
      <c r="M197">
        <v>0</v>
      </c>
    </row>
    <row r="198" spans="10:13" x14ac:dyDescent="0.35">
      <c r="J198" s="1"/>
      <c r="K198" s="6"/>
      <c r="M198">
        <v>0</v>
      </c>
    </row>
    <row r="199" spans="10:13" x14ac:dyDescent="0.35">
      <c r="J199" s="1"/>
      <c r="M199">
        <v>0</v>
      </c>
    </row>
    <row r="200" spans="10:13" x14ac:dyDescent="0.35">
      <c r="K200" s="6"/>
      <c r="M200">
        <v>0</v>
      </c>
    </row>
    <row r="201" spans="10:13" x14ac:dyDescent="0.35">
      <c r="K201" s="6"/>
      <c r="M201">
        <v>0</v>
      </c>
    </row>
    <row r="202" spans="10:13" x14ac:dyDescent="0.35">
      <c r="K202" s="6"/>
      <c r="M202">
        <v>0</v>
      </c>
    </row>
    <row r="203" spans="10:13" x14ac:dyDescent="0.35">
      <c r="K203" s="6"/>
      <c r="M203">
        <v>0</v>
      </c>
    </row>
    <row r="204" spans="10:13" x14ac:dyDescent="0.35">
      <c r="M204">
        <v>0</v>
      </c>
    </row>
    <row r="205" spans="10:13" x14ac:dyDescent="0.35">
      <c r="M205">
        <v>0</v>
      </c>
    </row>
    <row r="206" spans="10:13" x14ac:dyDescent="0.35">
      <c r="M206">
        <v>0</v>
      </c>
    </row>
    <row r="207" spans="10:13" x14ac:dyDescent="0.35">
      <c r="M207">
        <v>0</v>
      </c>
    </row>
    <row r="208" spans="10:13" x14ac:dyDescent="0.35">
      <c r="M208">
        <v>0</v>
      </c>
    </row>
    <row r="209" spans="13:13" x14ac:dyDescent="0.35">
      <c r="M209">
        <v>0</v>
      </c>
    </row>
    <row r="210" spans="13:13" x14ac:dyDescent="0.35">
      <c r="M210">
        <v>0</v>
      </c>
    </row>
    <row r="211" spans="13:13" x14ac:dyDescent="0.35">
      <c r="M211">
        <v>0</v>
      </c>
    </row>
    <row r="212" spans="13:13" x14ac:dyDescent="0.35">
      <c r="M212">
        <v>0</v>
      </c>
    </row>
    <row r="213" spans="13:13" x14ac:dyDescent="0.35">
      <c r="M213">
        <v>0</v>
      </c>
    </row>
    <row r="214" spans="13:13" x14ac:dyDescent="0.35">
      <c r="M214">
        <v>0</v>
      </c>
    </row>
    <row r="215" spans="13:13" x14ac:dyDescent="0.35">
      <c r="M215">
        <v>0</v>
      </c>
    </row>
    <row r="216" spans="13:13" x14ac:dyDescent="0.35">
      <c r="M216">
        <v>0</v>
      </c>
    </row>
    <row r="217" spans="13:13" x14ac:dyDescent="0.35">
      <c r="M217">
        <v>0</v>
      </c>
    </row>
    <row r="218" spans="13:13" x14ac:dyDescent="0.35">
      <c r="M218">
        <v>0</v>
      </c>
    </row>
    <row r="219" spans="13:13" x14ac:dyDescent="0.35">
      <c r="M219">
        <v>0</v>
      </c>
    </row>
    <row r="220" spans="13:13" x14ac:dyDescent="0.35">
      <c r="M220">
        <v>0</v>
      </c>
    </row>
    <row r="221" spans="13:13" x14ac:dyDescent="0.35">
      <c r="M221">
        <v>0</v>
      </c>
    </row>
    <row r="222" spans="13:13" x14ac:dyDescent="0.35">
      <c r="M222">
        <v>0</v>
      </c>
    </row>
    <row r="223" spans="13:13" x14ac:dyDescent="0.35">
      <c r="M223">
        <v>0</v>
      </c>
    </row>
    <row r="224" spans="13:13" x14ac:dyDescent="0.35">
      <c r="M224">
        <v>0</v>
      </c>
    </row>
    <row r="225" spans="13:13" x14ac:dyDescent="0.35">
      <c r="M225">
        <v>0</v>
      </c>
    </row>
    <row r="226" spans="13:13" x14ac:dyDescent="0.35">
      <c r="M226">
        <v>0</v>
      </c>
    </row>
    <row r="227" spans="13:13" x14ac:dyDescent="0.35">
      <c r="M227">
        <v>0</v>
      </c>
    </row>
    <row r="228" spans="13:13" x14ac:dyDescent="0.35">
      <c r="M228">
        <v>0</v>
      </c>
    </row>
    <row r="229" spans="13:13" x14ac:dyDescent="0.35">
      <c r="M229">
        <v>0</v>
      </c>
    </row>
    <row r="230" spans="13:13" x14ac:dyDescent="0.35">
      <c r="M230">
        <v>0</v>
      </c>
    </row>
    <row r="231" spans="13:13" x14ac:dyDescent="0.35">
      <c r="M231">
        <v>0</v>
      </c>
    </row>
    <row r="232" spans="13:13" x14ac:dyDescent="0.35">
      <c r="M232">
        <v>0</v>
      </c>
    </row>
    <row r="233" spans="13:13" x14ac:dyDescent="0.35">
      <c r="M233">
        <v>0</v>
      </c>
    </row>
    <row r="234" spans="13:13" x14ac:dyDescent="0.35">
      <c r="M234">
        <v>0</v>
      </c>
    </row>
    <row r="235" spans="13:13" x14ac:dyDescent="0.35">
      <c r="M235">
        <v>0</v>
      </c>
    </row>
    <row r="236" spans="13:13" x14ac:dyDescent="0.35">
      <c r="M236">
        <v>0</v>
      </c>
    </row>
    <row r="237" spans="13:13" x14ac:dyDescent="0.35">
      <c r="M237">
        <v>0</v>
      </c>
    </row>
    <row r="238" spans="13:13" x14ac:dyDescent="0.35">
      <c r="M238">
        <v>0</v>
      </c>
    </row>
    <row r="239" spans="13:13" x14ac:dyDescent="0.35">
      <c r="M239">
        <v>0</v>
      </c>
    </row>
    <row r="240" spans="13:13" x14ac:dyDescent="0.35">
      <c r="M240">
        <v>0</v>
      </c>
    </row>
    <row r="241" spans="13:13" x14ac:dyDescent="0.35">
      <c r="M241">
        <v>0</v>
      </c>
    </row>
    <row r="242" spans="13:13" x14ac:dyDescent="0.35">
      <c r="M242">
        <v>0</v>
      </c>
    </row>
    <row r="243" spans="13:13" x14ac:dyDescent="0.35">
      <c r="M243">
        <v>0</v>
      </c>
    </row>
    <row r="244" spans="13:13" x14ac:dyDescent="0.35">
      <c r="M244">
        <v>0</v>
      </c>
    </row>
    <row r="245" spans="13:13" x14ac:dyDescent="0.35">
      <c r="M245">
        <v>0</v>
      </c>
    </row>
    <row r="246" spans="13:13" x14ac:dyDescent="0.35">
      <c r="M246">
        <v>0</v>
      </c>
    </row>
    <row r="247" spans="13:13" x14ac:dyDescent="0.35">
      <c r="M247">
        <v>0</v>
      </c>
    </row>
    <row r="248" spans="13:13" x14ac:dyDescent="0.35">
      <c r="M248">
        <v>0</v>
      </c>
    </row>
    <row r="249" spans="13:13" x14ac:dyDescent="0.35">
      <c r="M249">
        <v>0</v>
      </c>
    </row>
    <row r="250" spans="13:13" x14ac:dyDescent="0.35">
      <c r="M250">
        <v>0</v>
      </c>
    </row>
    <row r="251" spans="13:13" x14ac:dyDescent="0.35">
      <c r="M251">
        <v>0</v>
      </c>
    </row>
    <row r="252" spans="13:13" x14ac:dyDescent="0.35">
      <c r="M252">
        <v>0</v>
      </c>
    </row>
    <row r="253" spans="13:13" x14ac:dyDescent="0.35">
      <c r="M253">
        <v>0</v>
      </c>
    </row>
    <row r="254" spans="13:13" x14ac:dyDescent="0.35">
      <c r="M254">
        <v>0</v>
      </c>
    </row>
    <row r="255" spans="13:13" x14ac:dyDescent="0.35">
      <c r="M255">
        <v>0</v>
      </c>
    </row>
    <row r="256" spans="13:13" x14ac:dyDescent="0.35">
      <c r="M256">
        <v>0</v>
      </c>
    </row>
    <row r="257" spans="13:13" x14ac:dyDescent="0.35">
      <c r="M257">
        <v>0</v>
      </c>
    </row>
    <row r="258" spans="13:13" x14ac:dyDescent="0.35">
      <c r="M258">
        <v>0</v>
      </c>
    </row>
    <row r="259" spans="13:13" x14ac:dyDescent="0.35">
      <c r="M259">
        <v>0</v>
      </c>
    </row>
    <row r="260" spans="13:13" x14ac:dyDescent="0.35">
      <c r="M260">
        <v>0</v>
      </c>
    </row>
    <row r="261" spans="13:13" x14ac:dyDescent="0.35">
      <c r="M261">
        <v>0</v>
      </c>
    </row>
    <row r="262" spans="13:13" x14ac:dyDescent="0.35">
      <c r="M262">
        <v>0</v>
      </c>
    </row>
    <row r="263" spans="13:13" x14ac:dyDescent="0.35">
      <c r="M263">
        <v>0</v>
      </c>
    </row>
    <row r="264" spans="13:13" x14ac:dyDescent="0.35">
      <c r="M264">
        <v>0</v>
      </c>
    </row>
    <row r="265" spans="13:13" x14ac:dyDescent="0.35">
      <c r="M265">
        <v>0</v>
      </c>
    </row>
    <row r="266" spans="13:13" x14ac:dyDescent="0.35">
      <c r="M266">
        <v>0</v>
      </c>
    </row>
    <row r="267" spans="13:13" x14ac:dyDescent="0.35">
      <c r="M267">
        <v>0</v>
      </c>
    </row>
    <row r="268" spans="13:13" x14ac:dyDescent="0.35">
      <c r="M268">
        <v>0</v>
      </c>
    </row>
    <row r="269" spans="13:13" x14ac:dyDescent="0.35">
      <c r="M269">
        <v>0</v>
      </c>
    </row>
    <row r="270" spans="13:13" x14ac:dyDescent="0.35">
      <c r="M270">
        <v>0</v>
      </c>
    </row>
    <row r="271" spans="13:13" x14ac:dyDescent="0.35">
      <c r="M271">
        <v>0</v>
      </c>
    </row>
    <row r="272" spans="13:13" x14ac:dyDescent="0.35">
      <c r="M272">
        <v>0</v>
      </c>
    </row>
    <row r="273" spans="13:13" x14ac:dyDescent="0.35">
      <c r="M273">
        <v>0</v>
      </c>
    </row>
    <row r="274" spans="13:13" x14ac:dyDescent="0.35">
      <c r="M274">
        <v>0</v>
      </c>
    </row>
    <row r="275" spans="13:13" x14ac:dyDescent="0.35">
      <c r="M275">
        <v>0</v>
      </c>
    </row>
    <row r="276" spans="13:13" x14ac:dyDescent="0.35">
      <c r="M276">
        <v>0</v>
      </c>
    </row>
    <row r="277" spans="13:13" x14ac:dyDescent="0.35">
      <c r="M277">
        <v>0</v>
      </c>
    </row>
    <row r="278" spans="13:13" x14ac:dyDescent="0.35">
      <c r="M278">
        <v>0</v>
      </c>
    </row>
    <row r="279" spans="13:13" x14ac:dyDescent="0.35">
      <c r="M279">
        <v>0</v>
      </c>
    </row>
    <row r="280" spans="13:13" x14ac:dyDescent="0.35">
      <c r="M280">
        <v>0</v>
      </c>
    </row>
    <row r="281" spans="13:13" x14ac:dyDescent="0.35">
      <c r="M281">
        <v>0</v>
      </c>
    </row>
    <row r="282" spans="13:13" x14ac:dyDescent="0.35">
      <c r="M282">
        <v>0</v>
      </c>
    </row>
    <row r="283" spans="13:13" x14ac:dyDescent="0.35">
      <c r="M283">
        <v>0</v>
      </c>
    </row>
    <row r="284" spans="13:13" x14ac:dyDescent="0.35">
      <c r="M284">
        <v>0</v>
      </c>
    </row>
    <row r="285" spans="13:13" x14ac:dyDescent="0.35">
      <c r="M285">
        <v>0</v>
      </c>
    </row>
    <row r="286" spans="13:13" x14ac:dyDescent="0.35">
      <c r="M286">
        <v>0</v>
      </c>
    </row>
    <row r="287" spans="13:13" x14ac:dyDescent="0.35">
      <c r="M287">
        <v>0</v>
      </c>
    </row>
    <row r="288" spans="13:13" x14ac:dyDescent="0.35">
      <c r="M288">
        <v>0</v>
      </c>
    </row>
    <row r="289" spans="13:13" x14ac:dyDescent="0.35">
      <c r="M289">
        <v>0</v>
      </c>
    </row>
    <row r="290" spans="13:13" x14ac:dyDescent="0.35">
      <c r="M290">
        <v>0</v>
      </c>
    </row>
    <row r="291" spans="13:13" x14ac:dyDescent="0.35">
      <c r="M291">
        <v>0</v>
      </c>
    </row>
    <row r="292" spans="13:13" x14ac:dyDescent="0.35">
      <c r="M292">
        <v>0</v>
      </c>
    </row>
    <row r="293" spans="13:13" x14ac:dyDescent="0.35">
      <c r="M293">
        <v>0</v>
      </c>
    </row>
    <row r="294" spans="13:13" x14ac:dyDescent="0.35">
      <c r="M294">
        <v>0</v>
      </c>
    </row>
    <row r="295" spans="13:13" x14ac:dyDescent="0.35">
      <c r="M295">
        <v>0</v>
      </c>
    </row>
    <row r="296" spans="13:13" x14ac:dyDescent="0.35">
      <c r="M296">
        <v>0</v>
      </c>
    </row>
    <row r="297" spans="13:13" x14ac:dyDescent="0.35">
      <c r="M297">
        <v>0</v>
      </c>
    </row>
    <row r="298" spans="13:13" x14ac:dyDescent="0.35">
      <c r="M298">
        <v>0</v>
      </c>
    </row>
    <row r="299" spans="13:13" x14ac:dyDescent="0.35">
      <c r="M299">
        <v>0</v>
      </c>
    </row>
    <row r="300" spans="13:13" x14ac:dyDescent="0.35">
      <c r="M300">
        <v>0</v>
      </c>
    </row>
  </sheetData>
  <sortState xmlns:xlrd2="http://schemas.microsoft.com/office/spreadsheetml/2017/richdata2" ref="A2:J203">
    <sortCondition ref="C2:C203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273"/>
  <sheetViews>
    <sheetView tabSelected="1" topLeftCell="A42" workbookViewId="0">
      <selection activeCell="B49" sqref="B49"/>
    </sheetView>
  </sheetViews>
  <sheetFormatPr defaultRowHeight="14.5" x14ac:dyDescent="0.35"/>
  <cols>
    <col min="1" max="1" width="11.08984375" style="2" bestFit="1" customWidth="1"/>
    <col min="2" max="2" width="10.6328125" style="2" bestFit="1" customWidth="1"/>
    <col min="3" max="3" width="9.36328125" style="2" customWidth="1"/>
    <col min="4" max="4" width="20.54296875" style="2" bestFit="1" customWidth="1"/>
    <col min="5" max="5" width="9.54296875" customWidth="1"/>
    <col min="6" max="6" width="9.90625" style="8" customWidth="1"/>
    <col min="8" max="8" width="8.90625" bestFit="1" customWidth="1"/>
    <col min="9" max="9" width="6.81640625" style="2" customWidth="1"/>
    <col min="10" max="10" width="3.7265625" customWidth="1"/>
    <col min="11" max="11" width="13.08984375" customWidth="1"/>
    <col min="12" max="12" width="3.26953125" customWidth="1"/>
    <col min="18" max="18" width="8.81640625" style="7"/>
  </cols>
  <sheetData>
    <row r="1" spans="1:21" ht="29" x14ac:dyDescent="0.35">
      <c r="A1" s="9" t="str" cm="1">
        <f t="array" ref="A1:I1">M1:U1</f>
        <v>USA ID</v>
      </c>
      <c r="B1" s="10" t="str">
        <v>Rank</v>
      </c>
      <c r="C1" s="9" t="str">
        <v>Bib</v>
      </c>
      <c r="D1" s="9" t="str">
        <v>Name</v>
      </c>
      <c r="E1" s="11" t="str">
        <v>Club</v>
      </c>
      <c r="F1" s="12" t="str">
        <v>Time</v>
      </c>
      <c r="G1" s="11" t="str">
        <v>Gender</v>
      </c>
      <c r="H1" s="11" t="str">
        <v>Category</v>
      </c>
      <c r="I1" s="10" t="str">
        <v>Rank As Run</v>
      </c>
      <c r="K1" t="s">
        <v>11</v>
      </c>
      <c r="M1" t="s">
        <v>5</v>
      </c>
      <c r="N1" t="s">
        <v>0</v>
      </c>
      <c r="O1" t="s">
        <v>1</v>
      </c>
      <c r="P1" t="s">
        <v>6</v>
      </c>
      <c r="Q1" t="s">
        <v>7</v>
      </c>
      <c r="R1" s="7" t="s">
        <v>8</v>
      </c>
      <c r="S1" t="s">
        <v>3</v>
      </c>
      <c r="T1" s="3" t="s">
        <v>4</v>
      </c>
      <c r="U1" t="s">
        <v>10</v>
      </c>
    </row>
    <row r="2" spans="1:21" x14ac:dyDescent="0.35">
      <c r="A2" s="2" t="str" cm="1">
        <f t="array" aca="1" ref="A2:I126" ca="1">_xlfn._xlws.FILTER(_xlfn.SORTBY(M2:U300,S2:S300,1,T2:T300,-1,R2:R300,1),NOT(ISBLANK(M2:M300)))</f>
        <v>SE-123594372</v>
      </c>
      <c r="B2" s="2">
        <f ca="1"/>
        <v>1</v>
      </c>
      <c r="C2" s="2">
        <f ca="1"/>
        <v>17</v>
      </c>
      <c r="D2" s="2" t="str">
        <f ca="1"/>
        <v>Delaney Cameron</v>
      </c>
      <c r="E2" t="str">
        <f ca="1"/>
        <v>NDA</v>
      </c>
      <c r="F2" s="8">
        <f ca="1"/>
        <v>4.3576388888888885E-4</v>
      </c>
      <c r="G2" t="str">
        <f ca="1"/>
        <v>Female</v>
      </c>
      <c r="H2" t="str">
        <f ca="1"/>
        <v>JV</v>
      </c>
      <c r="I2" s="2">
        <f ca="1"/>
        <v>1</v>
      </c>
      <c r="K2" s="13" t="s">
        <v>12</v>
      </c>
      <c r="M2" t="str" cm="1">
        <f t="array" aca="1" ref="M2:M126" ca="1">INDIRECT('Split Second'!O2)</f>
        <v>SE-123432655</v>
      </c>
      <c r="N2">
        <f ca="1">IF(ISBLANK(M2),"",IF(ISNUMBER(R2),COUNTIFS(R:R,"&lt;"&amp;R2,S:S,S2,T:T,T2)+1,COUNTIFS(S:S,S2,T:T,T2)))</f>
        <v>12</v>
      </c>
      <c r="O2" cm="1">
        <f t="array" aca="1" ref="O2:O126" ca="1">INDIRECT('Split Second'!Q2)</f>
        <v>1</v>
      </c>
      <c r="P2" t="str" cm="1">
        <f t="array" aca="1" ref="P2:P126" ca="1">INDIRECT('Split Second'!R2)</f>
        <v>Aliza  Kalis</v>
      </c>
      <c r="Q2" t="str" cm="1">
        <f t="array" aca="1" ref="Q2:Q126" ca="1">INDIRECT('Split Second'!T2)</f>
        <v>Needham</v>
      </c>
      <c r="R2" s="7" cm="1">
        <f t="array" aca="1" ref="R2:R126" ca="1">IFERROR(INDIRECT('Split Second'!U2)/86400,INDIRECT('Split Second'!U2))</f>
        <v>4.743055555555555E-4</v>
      </c>
      <c r="S2" t="str" cm="1">
        <f t="array" aca="1" ref="S2:S126" ca="1">INDIRECT('Split Second'!S2)</f>
        <v>Female</v>
      </c>
      <c r="T2" t="str" cm="1">
        <f t="array" aca="1" ref="T2:T126" ca="1">INDIRECT('Split Second'!V2)</f>
        <v>JV</v>
      </c>
      <c r="U2">
        <f ca="1">IF(ISBLANK(M2),"",IF(ISNUMBER(R2),COUNTIFS(R:R,"&lt;"&amp;R2,S:S,S2)+1,COUNTIFS(S:S,S2)))</f>
        <v>12</v>
      </c>
    </row>
    <row r="3" spans="1:21" x14ac:dyDescent="0.35">
      <c r="A3" s="2" t="str">
        <f ca="1"/>
        <v>SE-123698482</v>
      </c>
      <c r="B3" s="2">
        <f ca="1"/>
        <v>2</v>
      </c>
      <c r="C3" s="2">
        <f ca="1"/>
        <v>81</v>
      </c>
      <c r="D3" s="2" t="str">
        <f ca="1"/>
        <v>Anna Del Vecchio</v>
      </c>
      <c r="E3" t="str">
        <f ca="1"/>
        <v>Needham</v>
      </c>
      <c r="F3" s="8">
        <f ca="1"/>
        <v>4.3703703703703699E-4</v>
      </c>
      <c r="G3" t="str">
        <f ca="1"/>
        <v>Female</v>
      </c>
      <c r="H3" t="str">
        <f ca="1"/>
        <v>JV</v>
      </c>
      <c r="I3" s="2">
        <f ca="1"/>
        <v>2</v>
      </c>
      <c r="K3" s="13"/>
      <c r="M3" t="str">
        <f ca="1"/>
        <v>SE-123456295</v>
      </c>
      <c r="N3">
        <f t="shared" ref="N3:N66" ca="1" si="0">IF(ISBLANK(M3),"",IF(ISNUMBER(R3),COUNTIFS(R:R,"&lt;"&amp;R3,S:S,S3,T:T,T3)+1,COUNTIFS(S:S,S3,T:T,T3)))</f>
        <v>7</v>
      </c>
      <c r="O3">
        <f ca="1"/>
        <v>2</v>
      </c>
      <c r="P3" t="str">
        <f ca="1"/>
        <v>Max Glazer</v>
      </c>
      <c r="Q3" t="str">
        <f ca="1"/>
        <v>Needham</v>
      </c>
      <c r="R3" s="7">
        <f ca="1"/>
        <v>4.0127314814814816E-4</v>
      </c>
      <c r="S3" t="str">
        <f ca="1"/>
        <v>Male</v>
      </c>
      <c r="T3" t="str">
        <f ca="1"/>
        <v>JV</v>
      </c>
      <c r="U3">
        <f t="shared" ref="U3:U66" ca="1" si="1">IF(ISBLANK(M3),"",IF(ISNUMBER(R3),COUNTIFS(R:R,"&lt;"&amp;R3,S:S,S3)+1,COUNTIFS(S:S,S3)))</f>
        <v>7</v>
      </c>
    </row>
    <row r="4" spans="1:21" x14ac:dyDescent="0.35">
      <c r="A4" s="2" t="str">
        <f ca="1"/>
        <v>SE-123655844</v>
      </c>
      <c r="B4" s="2">
        <f ca="1"/>
        <v>3</v>
      </c>
      <c r="C4" s="2">
        <f ca="1"/>
        <v>117</v>
      </c>
      <c r="D4" s="2" t="str">
        <f ca="1"/>
        <v>Emma Zilinski</v>
      </c>
      <c r="E4" t="str">
        <f ca="1"/>
        <v>NDA</v>
      </c>
      <c r="F4" s="8">
        <f ca="1"/>
        <v>4.4652777777777773E-4</v>
      </c>
      <c r="G4" t="str">
        <f ca="1"/>
        <v>Female</v>
      </c>
      <c r="H4" t="str">
        <f ca="1"/>
        <v>JV</v>
      </c>
      <c r="I4" s="2">
        <f ca="1"/>
        <v>3</v>
      </c>
      <c r="K4" s="13"/>
      <c r="M4" t="str">
        <f ca="1"/>
        <v>SE-123424976</v>
      </c>
      <c r="N4">
        <f t="shared" ca="1" si="0"/>
        <v>25</v>
      </c>
      <c r="O4">
        <f ca="1"/>
        <v>3</v>
      </c>
      <c r="P4" t="str">
        <f ca="1"/>
        <v>Alina  Kenney</v>
      </c>
      <c r="Q4" t="str">
        <f ca="1"/>
        <v>Arlington</v>
      </c>
      <c r="R4" s="7">
        <f ca="1"/>
        <v>5.2777777777777784E-4</v>
      </c>
      <c r="S4" t="str">
        <f ca="1"/>
        <v>Female</v>
      </c>
      <c r="T4" t="str">
        <f ca="1"/>
        <v>JV</v>
      </c>
      <c r="U4">
        <f t="shared" ca="1" si="1"/>
        <v>25</v>
      </c>
    </row>
    <row r="5" spans="1:21" x14ac:dyDescent="0.35">
      <c r="A5" s="2" t="str">
        <f ca="1"/>
        <v>SE-123490912</v>
      </c>
      <c r="B5" s="2">
        <f ca="1"/>
        <v>4</v>
      </c>
      <c r="C5" s="2">
        <f ca="1"/>
        <v>21</v>
      </c>
      <c r="D5" s="2" t="str">
        <f ca="1"/>
        <v>Isabel Montzka</v>
      </c>
      <c r="E5" t="str">
        <f ca="1"/>
        <v>Needham</v>
      </c>
      <c r="F5" s="8">
        <f ca="1"/>
        <v>4.4722222222222223E-4</v>
      </c>
      <c r="G5" t="str">
        <f ca="1"/>
        <v>Female</v>
      </c>
      <c r="H5" t="str">
        <f ca="1"/>
        <v>JV</v>
      </c>
      <c r="I5" s="2">
        <f ca="1"/>
        <v>4</v>
      </c>
      <c r="K5" s="1"/>
      <c r="M5" t="str">
        <f ca="1"/>
        <v>SE-123445066</v>
      </c>
      <c r="N5">
        <f t="shared" ca="1" si="0"/>
        <v>32</v>
      </c>
      <c r="O5">
        <f ca="1"/>
        <v>4</v>
      </c>
      <c r="P5" t="str">
        <f ca="1"/>
        <v>Gideon Rosenblatt</v>
      </c>
      <c r="Q5" t="str">
        <f ca="1"/>
        <v>Arlington</v>
      </c>
      <c r="R5" s="7">
        <f ca="1"/>
        <v>4.5671296296296296E-4</v>
      </c>
      <c r="S5" t="str">
        <f ca="1"/>
        <v>Male</v>
      </c>
      <c r="T5" t="str">
        <f ca="1"/>
        <v>JV</v>
      </c>
      <c r="U5">
        <f t="shared" ca="1" si="1"/>
        <v>32</v>
      </c>
    </row>
    <row r="6" spans="1:21" x14ac:dyDescent="0.35">
      <c r="A6" s="2" t="str">
        <f ca="1"/>
        <v>SE-123644906</v>
      </c>
      <c r="B6" s="2">
        <f ca="1"/>
        <v>5</v>
      </c>
      <c r="C6" s="2">
        <f ca="1"/>
        <v>33</v>
      </c>
      <c r="D6" s="2" t="str">
        <f ca="1"/>
        <v>Delaney O'Horo</v>
      </c>
      <c r="E6" t="str">
        <f ca="1"/>
        <v>Hingham</v>
      </c>
      <c r="F6" s="8">
        <f ca="1"/>
        <v>4.5104166666666665E-4</v>
      </c>
      <c r="G6" t="str">
        <f ca="1"/>
        <v>Female</v>
      </c>
      <c r="H6" t="str">
        <f ca="1"/>
        <v>JV</v>
      </c>
      <c r="I6" s="2">
        <f ca="1"/>
        <v>5</v>
      </c>
      <c r="K6" s="1"/>
      <c r="M6" t="str">
        <f ca="1"/>
        <v>SE-123628163</v>
      </c>
      <c r="N6">
        <f t="shared" ca="1" si="0"/>
        <v>6</v>
      </c>
      <c r="O6">
        <f ca="1"/>
        <v>5</v>
      </c>
      <c r="P6" t="str">
        <f ca="1"/>
        <v>Fiona Smith</v>
      </c>
      <c r="Q6" t="str">
        <f ca="1"/>
        <v>Natick</v>
      </c>
      <c r="R6" s="7">
        <f ca="1"/>
        <v>4.579861111111111E-4</v>
      </c>
      <c r="S6" t="str">
        <f ca="1"/>
        <v>Female</v>
      </c>
      <c r="T6" t="str">
        <f ca="1"/>
        <v>JV</v>
      </c>
      <c r="U6">
        <f t="shared" ca="1" si="1"/>
        <v>6</v>
      </c>
    </row>
    <row r="7" spans="1:21" x14ac:dyDescent="0.35">
      <c r="A7" s="2" t="str">
        <f ca="1"/>
        <v>SE-123628163</v>
      </c>
      <c r="B7" s="2">
        <f ca="1"/>
        <v>6</v>
      </c>
      <c r="C7" s="2">
        <f ca="1"/>
        <v>5</v>
      </c>
      <c r="D7" s="2" t="str">
        <f ca="1"/>
        <v>Fiona Smith</v>
      </c>
      <c r="E7" t="str">
        <f ca="1"/>
        <v>Natick</v>
      </c>
      <c r="F7" s="8">
        <f ca="1"/>
        <v>4.579861111111111E-4</v>
      </c>
      <c r="G7" t="str">
        <f ca="1"/>
        <v>Female</v>
      </c>
      <c r="H7" t="str">
        <f ca="1"/>
        <v>JV</v>
      </c>
      <c r="I7" s="2">
        <f ca="1"/>
        <v>6</v>
      </c>
      <c r="K7" s="1"/>
      <c r="M7" t="str">
        <f ca="1"/>
        <v>SE-123612993</v>
      </c>
      <c r="N7">
        <f t="shared" ca="1" si="0"/>
        <v>4</v>
      </c>
      <c r="O7">
        <f ca="1"/>
        <v>6</v>
      </c>
      <c r="P7" t="str">
        <f ca="1"/>
        <v>John Landgren</v>
      </c>
      <c r="Q7" t="str">
        <f ca="1"/>
        <v>Natick</v>
      </c>
      <c r="R7" s="7">
        <f ca="1"/>
        <v>3.950231481481482E-4</v>
      </c>
      <c r="S7" t="str">
        <f ca="1"/>
        <v>Male</v>
      </c>
      <c r="T7" t="str">
        <f ca="1"/>
        <v>JV</v>
      </c>
      <c r="U7">
        <f t="shared" ca="1" si="1"/>
        <v>4</v>
      </c>
    </row>
    <row r="8" spans="1:21" x14ac:dyDescent="0.35">
      <c r="A8" s="2" t="str">
        <f ca="1"/>
        <v>SE-123452429</v>
      </c>
      <c r="B8" s="2">
        <f ca="1"/>
        <v>6</v>
      </c>
      <c r="C8" s="2">
        <f ca="1"/>
        <v>13</v>
      </c>
      <c r="D8" s="2" t="str">
        <f ca="1"/>
        <v>Madalyn Griswold</v>
      </c>
      <c r="E8" t="str">
        <f ca="1"/>
        <v>Hingham</v>
      </c>
      <c r="F8" s="8">
        <f ca="1"/>
        <v>4.579861111111111E-4</v>
      </c>
      <c r="G8" t="str">
        <f ca="1"/>
        <v>Female</v>
      </c>
      <c r="H8" t="str">
        <f ca="1"/>
        <v>JV</v>
      </c>
      <c r="I8" s="2">
        <f ca="1"/>
        <v>6</v>
      </c>
      <c r="K8" s="1"/>
      <c r="M8" t="str">
        <f ca="1"/>
        <v>SE-123707904</v>
      </c>
      <c r="N8">
        <f t="shared" ca="1" si="0"/>
        <v>16</v>
      </c>
      <c r="O8">
        <f ca="1"/>
        <v>11</v>
      </c>
      <c r="P8" t="str">
        <f ca="1"/>
        <v>Katherine Manning</v>
      </c>
      <c r="Q8" t="str">
        <f ca="1"/>
        <v>Quincy</v>
      </c>
      <c r="R8" s="7">
        <f ca="1"/>
        <v>4.8587962962962962E-4</v>
      </c>
      <c r="S8" t="str">
        <f ca="1"/>
        <v>Female</v>
      </c>
      <c r="T8" t="str">
        <f ca="1"/>
        <v>JV</v>
      </c>
      <c r="U8">
        <f t="shared" ca="1" si="1"/>
        <v>16</v>
      </c>
    </row>
    <row r="9" spans="1:21" x14ac:dyDescent="0.35">
      <c r="A9" s="2" t="str">
        <f ca="1"/>
        <v>SE-123596235</v>
      </c>
      <c r="B9" s="2">
        <f ca="1"/>
        <v>8</v>
      </c>
      <c r="C9" s="2">
        <f ca="1"/>
        <v>85</v>
      </c>
      <c r="D9" s="2" t="str">
        <f ca="1"/>
        <v>Hannah Schnair</v>
      </c>
      <c r="E9" t="str">
        <f ca="1"/>
        <v>Natick</v>
      </c>
      <c r="F9" s="8">
        <f ca="1"/>
        <v>4.5902777777777777E-4</v>
      </c>
      <c r="G9" t="str">
        <f ca="1"/>
        <v>Female</v>
      </c>
      <c r="H9" t="str">
        <f ca="1"/>
        <v>JV</v>
      </c>
      <c r="I9" s="2">
        <f ca="1"/>
        <v>8</v>
      </c>
      <c r="K9" s="1"/>
      <c r="M9" t="str">
        <f ca="1"/>
        <v>SE-123643674</v>
      </c>
      <c r="N9">
        <f t="shared" ca="1" si="0"/>
        <v>31</v>
      </c>
      <c r="O9">
        <f ca="1"/>
        <v>12</v>
      </c>
      <c r="P9" t="str">
        <f ca="1"/>
        <v>Max  Gaudiano</v>
      </c>
      <c r="Q9" t="str">
        <f ca="1"/>
        <v>Quincy</v>
      </c>
      <c r="R9" s="7">
        <f ca="1"/>
        <v>4.5601851851851852E-4</v>
      </c>
      <c r="S9" t="str">
        <f ca="1"/>
        <v>Male</v>
      </c>
      <c r="T9" t="str">
        <f ca="1"/>
        <v>JV</v>
      </c>
      <c r="U9">
        <f t="shared" ca="1" si="1"/>
        <v>31</v>
      </c>
    </row>
    <row r="10" spans="1:21" x14ac:dyDescent="0.35">
      <c r="A10" s="2" t="str">
        <f ca="1"/>
        <v>SE-123426871</v>
      </c>
      <c r="B10" s="2">
        <f ca="1"/>
        <v>9</v>
      </c>
      <c r="C10" s="2">
        <f ca="1"/>
        <v>53</v>
      </c>
      <c r="D10" s="2" t="str">
        <f ca="1"/>
        <v>Audrey Smith</v>
      </c>
      <c r="E10" t="str">
        <f ca="1"/>
        <v>Hingham</v>
      </c>
      <c r="F10" s="8">
        <f ca="1"/>
        <v>4.6122685185185188E-4</v>
      </c>
      <c r="G10" t="str">
        <f ca="1"/>
        <v>Female</v>
      </c>
      <c r="H10" t="str">
        <f ca="1"/>
        <v>JV</v>
      </c>
      <c r="I10" s="2">
        <f ca="1"/>
        <v>9</v>
      </c>
      <c r="K10" s="1"/>
      <c r="M10" t="str">
        <f ca="1"/>
        <v>SE-123452429</v>
      </c>
      <c r="N10">
        <f t="shared" ca="1" si="0"/>
        <v>6</v>
      </c>
      <c r="O10">
        <f ca="1"/>
        <v>13</v>
      </c>
      <c r="P10" t="str">
        <f ca="1"/>
        <v>Madalyn Griswold</v>
      </c>
      <c r="Q10" t="str">
        <f ca="1"/>
        <v>Hingham</v>
      </c>
      <c r="R10" s="7">
        <f ca="1"/>
        <v>4.579861111111111E-4</v>
      </c>
      <c r="S10" t="str">
        <f ca="1"/>
        <v>Female</v>
      </c>
      <c r="T10" t="str">
        <f ca="1"/>
        <v>JV</v>
      </c>
      <c r="U10">
        <f t="shared" ca="1" si="1"/>
        <v>6</v>
      </c>
    </row>
    <row r="11" spans="1:21" x14ac:dyDescent="0.35">
      <c r="A11" s="2" t="str">
        <f ca="1"/>
        <v>SE-123659024</v>
      </c>
      <c r="B11" s="2">
        <f ca="1"/>
        <v>10</v>
      </c>
      <c r="C11" s="2">
        <f ca="1"/>
        <v>93</v>
      </c>
      <c r="D11" s="2" t="str">
        <f ca="1"/>
        <v>Alessia Burri</v>
      </c>
      <c r="E11" t="str">
        <f ca="1"/>
        <v>Hingham</v>
      </c>
      <c r="F11" s="8">
        <f ca="1"/>
        <v>4.6284722222222224E-4</v>
      </c>
      <c r="G11" t="str">
        <f ca="1"/>
        <v>Female</v>
      </c>
      <c r="H11" t="str">
        <f ca="1"/>
        <v>JV</v>
      </c>
      <c r="I11" s="2">
        <f ca="1"/>
        <v>10</v>
      </c>
      <c r="K11" s="1"/>
      <c r="M11" t="str">
        <f ca="1"/>
        <v>SE-123432004</v>
      </c>
      <c r="N11">
        <f t="shared" ca="1" si="0"/>
        <v>20</v>
      </c>
      <c r="O11">
        <f ca="1"/>
        <v>14</v>
      </c>
      <c r="P11" t="str">
        <f ca="1"/>
        <v>Sergio Munoz Albors</v>
      </c>
      <c r="Q11" t="str">
        <f ca="1"/>
        <v>Hingham</v>
      </c>
      <c r="R11" s="7">
        <f ca="1"/>
        <v>4.2407407407407406E-4</v>
      </c>
      <c r="S11" t="str">
        <f ca="1"/>
        <v>Male</v>
      </c>
      <c r="T11" t="str">
        <f ca="1"/>
        <v>JV</v>
      </c>
      <c r="U11">
        <f t="shared" ca="1" si="1"/>
        <v>20</v>
      </c>
    </row>
    <row r="12" spans="1:21" x14ac:dyDescent="0.35">
      <c r="A12" s="2" t="str">
        <f ca="1"/>
        <v>SE-123621961</v>
      </c>
      <c r="B12" s="2">
        <f ca="1"/>
        <v>11</v>
      </c>
      <c r="C12" s="2">
        <f ca="1"/>
        <v>51</v>
      </c>
      <c r="D12" s="2" t="str">
        <f ca="1"/>
        <v xml:space="preserve">Lucy  McLaughlin </v>
      </c>
      <c r="E12" t="str">
        <f ca="1"/>
        <v>Quincy</v>
      </c>
      <c r="F12" s="8">
        <f ca="1"/>
        <v>4.6898148148148152E-4</v>
      </c>
      <c r="G12" t="str">
        <f ca="1"/>
        <v>Female</v>
      </c>
      <c r="H12" t="str">
        <f ca="1"/>
        <v>JV</v>
      </c>
      <c r="I12" s="2">
        <f ca="1"/>
        <v>11</v>
      </c>
      <c r="K12" s="1"/>
      <c r="M12" t="str">
        <f ca="1"/>
        <v>SE-123664003</v>
      </c>
      <c r="N12">
        <f t="shared" ca="1" si="0"/>
        <v>19</v>
      </c>
      <c r="O12">
        <f ca="1"/>
        <v>15</v>
      </c>
      <c r="P12" t="str">
        <f ca="1"/>
        <v>Amaya Parmar</v>
      </c>
      <c r="Q12" t="str">
        <f ca="1"/>
        <v>Norwell</v>
      </c>
      <c r="R12" s="7">
        <f ca="1"/>
        <v>4.9108796296296292E-4</v>
      </c>
      <c r="S12" t="str">
        <f ca="1"/>
        <v>Female</v>
      </c>
      <c r="T12" t="str">
        <f ca="1"/>
        <v>JV</v>
      </c>
      <c r="U12">
        <f t="shared" ca="1" si="1"/>
        <v>19</v>
      </c>
    </row>
    <row r="13" spans="1:21" x14ac:dyDescent="0.35">
      <c r="A13" s="2" t="str">
        <f ca="1"/>
        <v>SE-123432655</v>
      </c>
      <c r="B13" s="2">
        <f ca="1"/>
        <v>12</v>
      </c>
      <c r="C13" s="2">
        <f ca="1"/>
        <v>1</v>
      </c>
      <c r="D13" s="2" t="str">
        <f ca="1"/>
        <v>Aliza  Kalis</v>
      </c>
      <c r="E13" t="str">
        <f ca="1"/>
        <v>Needham</v>
      </c>
      <c r="F13" s="8">
        <f ca="1"/>
        <v>4.743055555555555E-4</v>
      </c>
      <c r="G13" t="str">
        <f ca="1"/>
        <v>Female</v>
      </c>
      <c r="H13" t="str">
        <f ca="1"/>
        <v>JV</v>
      </c>
      <c r="I13" s="2">
        <f ca="1"/>
        <v>12</v>
      </c>
      <c r="K13" s="1"/>
      <c r="M13" t="str">
        <f ca="1"/>
        <v>SE-123594372</v>
      </c>
      <c r="N13">
        <f t="shared" ca="1" si="0"/>
        <v>1</v>
      </c>
      <c r="O13">
        <f ca="1"/>
        <v>17</v>
      </c>
      <c r="P13" t="str">
        <f ca="1"/>
        <v>Delaney Cameron</v>
      </c>
      <c r="Q13" t="str">
        <f ca="1"/>
        <v>NDA</v>
      </c>
      <c r="R13" s="7">
        <f ca="1"/>
        <v>4.3576388888888885E-4</v>
      </c>
      <c r="S13" t="str">
        <f ca="1"/>
        <v>Female</v>
      </c>
      <c r="T13" t="str">
        <f ca="1"/>
        <v>JV</v>
      </c>
      <c r="U13">
        <f t="shared" ca="1" si="1"/>
        <v>1</v>
      </c>
    </row>
    <row r="14" spans="1:21" x14ac:dyDescent="0.35">
      <c r="A14" s="2" t="str">
        <f ca="1"/>
        <v>SE-123690449</v>
      </c>
      <c r="B14" s="2">
        <f ca="1"/>
        <v>13</v>
      </c>
      <c r="C14" s="2">
        <f ca="1"/>
        <v>77</v>
      </c>
      <c r="D14" s="2" t="str">
        <f ca="1"/>
        <v>Caroline Reid</v>
      </c>
      <c r="E14" t="str">
        <f ca="1"/>
        <v>NDA</v>
      </c>
      <c r="F14" s="8">
        <f ca="1"/>
        <v>4.7731481481481485E-4</v>
      </c>
      <c r="G14" t="str">
        <f ca="1"/>
        <v>Female</v>
      </c>
      <c r="H14" t="str">
        <f ca="1"/>
        <v>JV</v>
      </c>
      <c r="I14" s="2">
        <f ca="1"/>
        <v>13</v>
      </c>
      <c r="K14" s="1"/>
      <c r="M14" t="str">
        <f ca="1"/>
        <v>SE-123719493</v>
      </c>
      <c r="N14">
        <f t="shared" ca="1" si="0"/>
        <v>24</v>
      </c>
      <c r="O14">
        <f ca="1"/>
        <v>18</v>
      </c>
      <c r="P14" t="str">
        <f ca="1"/>
        <v>Maguire Diem</v>
      </c>
      <c r="Q14" t="str">
        <f ca="1"/>
        <v>BCH</v>
      </c>
      <c r="R14" s="7">
        <f ca="1"/>
        <v>4.2696759259259261E-4</v>
      </c>
      <c r="S14" t="str">
        <f ca="1"/>
        <v>Male</v>
      </c>
      <c r="T14" t="str">
        <f ca="1"/>
        <v>JV</v>
      </c>
      <c r="U14">
        <f t="shared" ca="1" si="1"/>
        <v>24</v>
      </c>
    </row>
    <row r="15" spans="1:21" x14ac:dyDescent="0.35">
      <c r="A15" s="2" t="str">
        <f ca="1"/>
        <v>SE-123432961</v>
      </c>
      <c r="B15" s="2">
        <f ca="1"/>
        <v>14</v>
      </c>
      <c r="C15" s="2">
        <f ca="1"/>
        <v>181</v>
      </c>
      <c r="D15" s="2" t="str">
        <f ca="1"/>
        <v>Alana Zaiger</v>
      </c>
      <c r="E15" t="str">
        <f ca="1"/>
        <v>Needham</v>
      </c>
      <c r="F15" s="8">
        <f ca="1"/>
        <v>4.8275462962962964E-4</v>
      </c>
      <c r="G15" t="str">
        <f ca="1"/>
        <v>Female</v>
      </c>
      <c r="H15" t="str">
        <f ca="1"/>
        <v>JV</v>
      </c>
      <c r="I15" s="2">
        <f ca="1"/>
        <v>14</v>
      </c>
      <c r="K15" s="1"/>
      <c r="M15" t="str">
        <f ca="1"/>
        <v>SE-123490912</v>
      </c>
      <c r="N15">
        <f t="shared" ca="1" si="0"/>
        <v>4</v>
      </c>
      <c r="O15">
        <f ca="1"/>
        <v>21</v>
      </c>
      <c r="P15" t="str">
        <f ca="1"/>
        <v>Isabel Montzka</v>
      </c>
      <c r="Q15" t="str">
        <f ca="1"/>
        <v>Needham</v>
      </c>
      <c r="R15" s="7">
        <f ca="1"/>
        <v>4.4722222222222223E-4</v>
      </c>
      <c r="S15" t="str">
        <f ca="1"/>
        <v>Female</v>
      </c>
      <c r="T15" t="str">
        <f ca="1"/>
        <v>JV</v>
      </c>
      <c r="U15">
        <f t="shared" ca="1" si="1"/>
        <v>4</v>
      </c>
    </row>
    <row r="16" spans="1:21" x14ac:dyDescent="0.35">
      <c r="A16" s="2" t="str">
        <f ca="1"/>
        <v>SE-123484204</v>
      </c>
      <c r="B16" s="2">
        <f ca="1"/>
        <v>15</v>
      </c>
      <c r="C16" s="2">
        <f ca="1"/>
        <v>201</v>
      </c>
      <c r="D16" s="2" t="str">
        <f ca="1"/>
        <v>Ava Towvim</v>
      </c>
      <c r="E16" t="str">
        <f ca="1"/>
        <v>Needham</v>
      </c>
      <c r="F16" s="8">
        <f ca="1"/>
        <v>4.8344907407407413E-4</v>
      </c>
      <c r="G16" t="str">
        <f ca="1"/>
        <v>Female</v>
      </c>
      <c r="H16" t="str">
        <f ca="1"/>
        <v>JV</v>
      </c>
      <c r="I16" s="2">
        <f ca="1"/>
        <v>15</v>
      </c>
      <c r="K16" s="1"/>
      <c r="M16" t="str">
        <f ca="1"/>
        <v>SE-123452413</v>
      </c>
      <c r="N16">
        <f t="shared" ca="1" si="0"/>
        <v>16</v>
      </c>
      <c r="O16">
        <f ca="1"/>
        <v>22</v>
      </c>
      <c r="P16" t="str">
        <f ca="1"/>
        <v>William Whiteley</v>
      </c>
      <c r="Q16" t="str">
        <f ca="1"/>
        <v>Needham</v>
      </c>
      <c r="R16" s="7">
        <f ca="1"/>
        <v>4.1655092592592595E-4</v>
      </c>
      <c r="S16" t="str">
        <f ca="1"/>
        <v>Male</v>
      </c>
      <c r="T16" t="str">
        <f ca="1"/>
        <v>JV</v>
      </c>
      <c r="U16">
        <f t="shared" ca="1" si="1"/>
        <v>16</v>
      </c>
    </row>
    <row r="17" spans="1:21" x14ac:dyDescent="0.35">
      <c r="A17" s="2" t="str">
        <f ca="1"/>
        <v>SE-123707904</v>
      </c>
      <c r="B17" s="2">
        <f ca="1"/>
        <v>16</v>
      </c>
      <c r="C17" s="2">
        <f ca="1"/>
        <v>11</v>
      </c>
      <c r="D17" s="2" t="str">
        <f ca="1"/>
        <v>Katherine Manning</v>
      </c>
      <c r="E17" t="str">
        <f ca="1"/>
        <v>Quincy</v>
      </c>
      <c r="F17" s="8">
        <f ca="1"/>
        <v>4.8587962962962962E-4</v>
      </c>
      <c r="G17" t="str">
        <f ca="1"/>
        <v>Female</v>
      </c>
      <c r="H17" t="str">
        <f ca="1"/>
        <v>JV</v>
      </c>
      <c r="I17" s="2">
        <f ca="1"/>
        <v>16</v>
      </c>
      <c r="K17" s="1"/>
      <c r="M17" t="str">
        <f ca="1"/>
        <v>SE-123424524</v>
      </c>
      <c r="N17">
        <f t="shared" ca="1" si="0"/>
        <v>36</v>
      </c>
      <c r="O17">
        <f ca="1"/>
        <v>23</v>
      </c>
      <c r="P17" t="str">
        <f ca="1"/>
        <v>Jillian McParland</v>
      </c>
      <c r="Q17" t="str">
        <f ca="1"/>
        <v>Arlington</v>
      </c>
      <c r="R17" s="7">
        <f ca="1"/>
        <v>6.2824074074074073E-4</v>
      </c>
      <c r="S17" t="str">
        <f ca="1"/>
        <v>Female</v>
      </c>
      <c r="T17" t="str">
        <f ca="1"/>
        <v>JV</v>
      </c>
      <c r="U17">
        <f t="shared" ca="1" si="1"/>
        <v>36</v>
      </c>
    </row>
    <row r="18" spans="1:21" x14ac:dyDescent="0.35">
      <c r="A18" s="2" t="str">
        <f ca="1"/>
        <v>SE-123488502</v>
      </c>
      <c r="B18" s="2">
        <f ca="1"/>
        <v>17</v>
      </c>
      <c r="C18" s="2">
        <f ca="1"/>
        <v>41</v>
      </c>
      <c r="D18" s="2" t="str">
        <f ca="1"/>
        <v>Emma Manning</v>
      </c>
      <c r="E18" t="str">
        <f ca="1"/>
        <v>Needham</v>
      </c>
      <c r="F18" s="8">
        <f ca="1"/>
        <v>4.8738425925925924E-4</v>
      </c>
      <c r="G18" t="str">
        <f ca="1"/>
        <v>Female</v>
      </c>
      <c r="H18" t="str">
        <f ca="1"/>
        <v>JV</v>
      </c>
      <c r="I18" s="2">
        <f ca="1"/>
        <v>17</v>
      </c>
      <c r="K18" s="1"/>
      <c r="M18" t="str">
        <f ca="1"/>
        <v>SE-123680910</v>
      </c>
      <c r="N18">
        <f t="shared" ca="1" si="0"/>
        <v>5</v>
      </c>
      <c r="O18">
        <f ca="1"/>
        <v>24</v>
      </c>
      <c r="P18" t="str">
        <f ca="1"/>
        <v>Oliver Bailey</v>
      </c>
      <c r="Q18" t="str">
        <f ca="1"/>
        <v>Arlington</v>
      </c>
      <c r="R18" s="7">
        <f ca="1"/>
        <v>3.9618055555555554E-4</v>
      </c>
      <c r="S18" t="str">
        <f ca="1"/>
        <v>Male</v>
      </c>
      <c r="T18" t="str">
        <f ca="1"/>
        <v>JV</v>
      </c>
      <c r="U18">
        <f t="shared" ca="1" si="1"/>
        <v>5</v>
      </c>
    </row>
    <row r="19" spans="1:21" x14ac:dyDescent="0.35">
      <c r="A19" s="2" t="str">
        <f ca="1"/>
        <v>SE-123642377</v>
      </c>
      <c r="B19" s="2">
        <f ca="1"/>
        <v>18</v>
      </c>
      <c r="C19" s="2">
        <f ca="1"/>
        <v>73</v>
      </c>
      <c r="D19" s="2" t="str">
        <f ca="1"/>
        <v>Stella Brazis</v>
      </c>
      <c r="E19" t="str">
        <f ca="1"/>
        <v>Hingham</v>
      </c>
      <c r="F19" s="8">
        <f ca="1"/>
        <v>4.8749999999999998E-4</v>
      </c>
      <c r="G19" t="str">
        <f ca="1"/>
        <v>Female</v>
      </c>
      <c r="H19" t="str">
        <f ca="1"/>
        <v>JV</v>
      </c>
      <c r="I19" s="2">
        <f ca="1"/>
        <v>18</v>
      </c>
      <c r="K19" s="1"/>
      <c r="M19" t="str">
        <f ca="1"/>
        <v>SE-123643315</v>
      </c>
      <c r="N19">
        <f t="shared" ca="1" si="0"/>
        <v>20</v>
      </c>
      <c r="O19">
        <f ca="1"/>
        <v>25</v>
      </c>
      <c r="P19" t="str">
        <f ca="1"/>
        <v>Sarah Close</v>
      </c>
      <c r="Q19" t="str">
        <f ca="1"/>
        <v>Natick</v>
      </c>
      <c r="R19" s="7">
        <f ca="1"/>
        <v>5.0115740740740741E-4</v>
      </c>
      <c r="S19" t="str">
        <f ca="1"/>
        <v>Female</v>
      </c>
      <c r="T19" t="str">
        <f ca="1"/>
        <v>JV</v>
      </c>
      <c r="U19">
        <f t="shared" ca="1" si="1"/>
        <v>20</v>
      </c>
    </row>
    <row r="20" spans="1:21" x14ac:dyDescent="0.35">
      <c r="A20" s="2" t="str">
        <f ca="1"/>
        <v>SE-123664003</v>
      </c>
      <c r="B20" s="2">
        <f ca="1"/>
        <v>19</v>
      </c>
      <c r="C20" s="2">
        <f ca="1"/>
        <v>15</v>
      </c>
      <c r="D20" s="2" t="str">
        <f ca="1"/>
        <v>Amaya Parmar</v>
      </c>
      <c r="E20" t="str">
        <f ca="1"/>
        <v>Norwell</v>
      </c>
      <c r="F20" s="8">
        <f ca="1"/>
        <v>4.9108796296296292E-4</v>
      </c>
      <c r="G20" t="str">
        <f ca="1"/>
        <v>Female</v>
      </c>
      <c r="H20" t="str">
        <f ca="1"/>
        <v>JV</v>
      </c>
      <c r="I20" s="2">
        <f ca="1"/>
        <v>19</v>
      </c>
      <c r="K20" s="1"/>
      <c r="M20" t="str">
        <f ca="1"/>
        <v>SE-123618590</v>
      </c>
      <c r="N20">
        <f t="shared" ca="1" si="0"/>
        <v>19</v>
      </c>
      <c r="O20">
        <f ca="1"/>
        <v>26</v>
      </c>
      <c r="P20" t="str">
        <f ca="1"/>
        <v>Juan Gondelles</v>
      </c>
      <c r="Q20" t="str">
        <f ca="1"/>
        <v>Natick</v>
      </c>
      <c r="R20" s="7">
        <f ca="1"/>
        <v>4.2372685185185184E-4</v>
      </c>
      <c r="S20" t="str">
        <f ca="1"/>
        <v>Male</v>
      </c>
      <c r="T20" t="str">
        <f ca="1"/>
        <v>JV</v>
      </c>
      <c r="U20">
        <f t="shared" ca="1" si="1"/>
        <v>19</v>
      </c>
    </row>
    <row r="21" spans="1:21" x14ac:dyDescent="0.35">
      <c r="A21" s="2" t="str">
        <f ca="1"/>
        <v>SE-123643315</v>
      </c>
      <c r="B21" s="2">
        <f ca="1"/>
        <v>20</v>
      </c>
      <c r="C21" s="2">
        <f ca="1"/>
        <v>25</v>
      </c>
      <c r="D21" s="2" t="str">
        <f ca="1"/>
        <v>Sarah Close</v>
      </c>
      <c r="E21" t="str">
        <f ca="1"/>
        <v>Natick</v>
      </c>
      <c r="F21" s="8">
        <f ca="1"/>
        <v>5.0115740740740741E-4</v>
      </c>
      <c r="G21" t="str">
        <f ca="1"/>
        <v>Female</v>
      </c>
      <c r="H21" t="str">
        <f ca="1"/>
        <v>JV</v>
      </c>
      <c r="I21" s="2">
        <f ca="1"/>
        <v>20</v>
      </c>
      <c r="K21" s="1"/>
      <c r="M21" t="str">
        <f ca="1"/>
        <v>SE-123751743</v>
      </c>
      <c r="N21">
        <f t="shared" ca="1" si="0"/>
        <v>47</v>
      </c>
      <c r="O21">
        <f ca="1"/>
        <v>31</v>
      </c>
      <c r="P21" t="str">
        <f ca="1"/>
        <v>Faye Fitzpatrick</v>
      </c>
      <c r="Q21" t="str">
        <f ca="1"/>
        <v>Quincy</v>
      </c>
      <c r="R21" s="7" t="str">
        <f ca="1"/>
        <v>DNF</v>
      </c>
      <c r="S21" t="str">
        <f ca="1"/>
        <v>Female</v>
      </c>
      <c r="T21" t="str">
        <f ca="1"/>
        <v>JV</v>
      </c>
      <c r="U21">
        <f t="shared" ca="1" si="1"/>
        <v>47</v>
      </c>
    </row>
    <row r="22" spans="1:21" x14ac:dyDescent="0.35">
      <c r="A22" s="2" t="str">
        <f ca="1"/>
        <v>SE-123523953</v>
      </c>
      <c r="B22" s="2">
        <f ca="1"/>
        <v>21</v>
      </c>
      <c r="C22" s="2">
        <f ca="1"/>
        <v>101</v>
      </c>
      <c r="D22" s="2" t="str">
        <f ca="1"/>
        <v>Madelyn Bracken</v>
      </c>
      <c r="E22" t="str">
        <f ca="1"/>
        <v>Needham</v>
      </c>
      <c r="F22" s="8">
        <f ca="1"/>
        <v>5.0162037037037037E-4</v>
      </c>
      <c r="G22" t="str">
        <f ca="1"/>
        <v>Female</v>
      </c>
      <c r="H22" t="str">
        <f ca="1"/>
        <v>JV</v>
      </c>
      <c r="I22" s="2">
        <f ca="1"/>
        <v>21</v>
      </c>
      <c r="K22" s="1"/>
      <c r="M22" t="str">
        <f ca="1"/>
        <v>SE-123707065</v>
      </c>
      <c r="N22">
        <f t="shared" ca="1" si="0"/>
        <v>78</v>
      </c>
      <c r="O22">
        <f ca="1"/>
        <v>32</v>
      </c>
      <c r="P22" t="str">
        <f ca="1"/>
        <v>Manuel Breslin</v>
      </c>
      <c r="Q22" t="str">
        <f ca="1"/>
        <v>Quincy</v>
      </c>
      <c r="R22" s="7" t="str">
        <f ca="1"/>
        <v>DNS</v>
      </c>
      <c r="S22" t="str">
        <f ca="1"/>
        <v>Male</v>
      </c>
      <c r="T22" t="str">
        <f ca="1"/>
        <v>JV</v>
      </c>
      <c r="U22">
        <f t="shared" ca="1" si="1"/>
        <v>78</v>
      </c>
    </row>
    <row r="23" spans="1:21" x14ac:dyDescent="0.35">
      <c r="A23" s="2" t="str">
        <f ca="1"/>
        <v>SE-123588359</v>
      </c>
      <c r="B23" s="2">
        <f ca="1"/>
        <v>22</v>
      </c>
      <c r="C23" s="2">
        <f ca="1"/>
        <v>141</v>
      </c>
      <c r="D23" s="2" t="str">
        <f ca="1"/>
        <v>Elisabeth Diepold</v>
      </c>
      <c r="E23" t="str">
        <f ca="1"/>
        <v>Needham</v>
      </c>
      <c r="F23" s="8">
        <f ca="1"/>
        <v>5.0358796296296295E-4</v>
      </c>
      <c r="G23" t="str">
        <f ca="1"/>
        <v>Female</v>
      </c>
      <c r="H23" t="str">
        <f ca="1"/>
        <v>JV</v>
      </c>
      <c r="I23" s="2">
        <f ca="1"/>
        <v>22</v>
      </c>
      <c r="K23" s="1"/>
      <c r="M23" t="str">
        <f ca="1"/>
        <v>SE-123644906</v>
      </c>
      <c r="N23">
        <f t="shared" ca="1" si="0"/>
        <v>5</v>
      </c>
      <c r="O23">
        <f ca="1"/>
        <v>33</v>
      </c>
      <c r="P23" t="str">
        <f ca="1"/>
        <v>Delaney O'Horo</v>
      </c>
      <c r="Q23" t="str">
        <f ca="1"/>
        <v>Hingham</v>
      </c>
      <c r="R23" s="7">
        <f ca="1"/>
        <v>4.5104166666666665E-4</v>
      </c>
      <c r="S23" t="str">
        <f ca="1"/>
        <v>Female</v>
      </c>
      <c r="T23" t="str">
        <f ca="1"/>
        <v>JV</v>
      </c>
      <c r="U23">
        <f t="shared" ca="1" si="1"/>
        <v>5</v>
      </c>
    </row>
    <row r="24" spans="1:21" x14ac:dyDescent="0.35">
      <c r="A24" s="2" t="str">
        <f ca="1"/>
        <v>SE-123483151</v>
      </c>
      <c r="B24" s="2">
        <f ca="1"/>
        <v>23</v>
      </c>
      <c r="C24" s="2">
        <f ca="1"/>
        <v>113</v>
      </c>
      <c r="D24" s="2" t="str">
        <f ca="1"/>
        <v>Clementina Ferichola</v>
      </c>
      <c r="E24" t="str">
        <f ca="1"/>
        <v>Hingham</v>
      </c>
      <c r="F24" s="8">
        <f ca="1"/>
        <v>5.0439814814814813E-4</v>
      </c>
      <c r="G24" t="str">
        <f ca="1"/>
        <v>Female</v>
      </c>
      <c r="H24" t="str">
        <f ca="1"/>
        <v>JV</v>
      </c>
      <c r="I24" s="2">
        <f ca="1"/>
        <v>23</v>
      </c>
      <c r="K24" s="1"/>
      <c r="M24" t="str">
        <f ca="1"/>
        <v>SE-123592894</v>
      </c>
      <c r="N24">
        <f t="shared" ca="1" si="0"/>
        <v>12</v>
      </c>
      <c r="O24">
        <f ca="1"/>
        <v>36</v>
      </c>
      <c r="P24" t="str">
        <f ca="1"/>
        <v>Wyatt Franssen</v>
      </c>
      <c r="Q24" t="str">
        <f ca="1"/>
        <v>Norwell</v>
      </c>
      <c r="R24" s="7">
        <f ca="1"/>
        <v>4.1099537037037032E-4</v>
      </c>
      <c r="S24" t="str">
        <f ca="1"/>
        <v>Male</v>
      </c>
      <c r="T24" t="str">
        <f ca="1"/>
        <v>JV</v>
      </c>
      <c r="U24">
        <f t="shared" ca="1" si="1"/>
        <v>12</v>
      </c>
    </row>
    <row r="25" spans="1:21" x14ac:dyDescent="0.35">
      <c r="A25" s="2" t="str">
        <f ca="1"/>
        <v>SE-123431873</v>
      </c>
      <c r="B25" s="2">
        <f ca="1"/>
        <v>24</v>
      </c>
      <c r="C25" s="2">
        <f ca="1"/>
        <v>121</v>
      </c>
      <c r="D25" s="2" t="str">
        <f ca="1"/>
        <v>Norah Mullen</v>
      </c>
      <c r="E25" t="str">
        <f ca="1"/>
        <v>Needham</v>
      </c>
      <c r="F25" s="8">
        <f ca="1"/>
        <v>5.1620370370370372E-4</v>
      </c>
      <c r="G25" t="str">
        <f ca="1"/>
        <v>Female</v>
      </c>
      <c r="H25" t="str">
        <f ca="1"/>
        <v>JV</v>
      </c>
      <c r="I25" s="2">
        <f ca="1"/>
        <v>24</v>
      </c>
      <c r="K25" s="1"/>
      <c r="M25" t="str">
        <f ca="1"/>
        <v>SE-123585129</v>
      </c>
      <c r="N25">
        <f t="shared" ca="1" si="0"/>
        <v>47</v>
      </c>
      <c r="O25">
        <f ca="1"/>
        <v>37</v>
      </c>
      <c r="P25" t="str">
        <f ca="1"/>
        <v>Emily Driscoll</v>
      </c>
      <c r="Q25" t="str">
        <f ca="1"/>
        <v>NDA</v>
      </c>
      <c r="R25" s="7" t="str">
        <f ca="1"/>
        <v>DNF</v>
      </c>
      <c r="S25" t="str">
        <f ca="1"/>
        <v>Female</v>
      </c>
      <c r="T25" t="str">
        <f ca="1"/>
        <v>JV</v>
      </c>
      <c r="U25">
        <f t="shared" ca="1" si="1"/>
        <v>47</v>
      </c>
    </row>
    <row r="26" spans="1:21" x14ac:dyDescent="0.35">
      <c r="A26" s="2" t="str">
        <f ca="1"/>
        <v>SE-123424976</v>
      </c>
      <c r="B26" s="2">
        <f ca="1"/>
        <v>25</v>
      </c>
      <c r="C26" s="2">
        <f ca="1"/>
        <v>3</v>
      </c>
      <c r="D26" s="2" t="str">
        <f ca="1"/>
        <v>Alina  Kenney</v>
      </c>
      <c r="E26" t="str">
        <f ca="1"/>
        <v>Arlington</v>
      </c>
      <c r="F26" s="8">
        <f ca="1"/>
        <v>5.2777777777777784E-4</v>
      </c>
      <c r="G26" t="str">
        <f ca="1"/>
        <v>Female</v>
      </c>
      <c r="H26" t="str">
        <f ca="1"/>
        <v>JV</v>
      </c>
      <c r="I26" s="2">
        <f ca="1"/>
        <v>25</v>
      </c>
      <c r="K26" s="1"/>
      <c r="M26" t="str">
        <f ca="1"/>
        <v>SE-123564433</v>
      </c>
      <c r="N26">
        <f t="shared" ca="1" si="0"/>
        <v>1</v>
      </c>
      <c r="O26">
        <f ca="1"/>
        <v>38</v>
      </c>
      <c r="P26" t="str">
        <f ca="1"/>
        <v>Brendan Crouch</v>
      </c>
      <c r="Q26" t="str">
        <f ca="1"/>
        <v>BCH</v>
      </c>
      <c r="R26" s="7">
        <f ca="1"/>
        <v>3.8668981481481475E-4</v>
      </c>
      <c r="S26" t="str">
        <f ca="1"/>
        <v>Male</v>
      </c>
      <c r="T26" t="str">
        <f ca="1"/>
        <v>JV</v>
      </c>
      <c r="U26">
        <f t="shared" ca="1" si="1"/>
        <v>1</v>
      </c>
    </row>
    <row r="27" spans="1:21" x14ac:dyDescent="0.35">
      <c r="A27" s="2" t="str">
        <f ca="1"/>
        <v>SE-123588113</v>
      </c>
      <c r="B27" s="2">
        <f ca="1"/>
        <v>26</v>
      </c>
      <c r="C27" s="2">
        <f ca="1"/>
        <v>105</v>
      </c>
      <c r="D27" s="2" t="str">
        <f ca="1"/>
        <v>Elizabeth Luther</v>
      </c>
      <c r="E27" t="str">
        <f ca="1"/>
        <v>Natick</v>
      </c>
      <c r="F27" s="8">
        <f ca="1"/>
        <v>5.2928240740740735E-4</v>
      </c>
      <c r="G27" t="str">
        <f ca="1"/>
        <v>Female</v>
      </c>
      <c r="H27" t="str">
        <f ca="1"/>
        <v>JV</v>
      </c>
      <c r="I27" s="2">
        <f ca="1"/>
        <v>26</v>
      </c>
      <c r="K27" s="1"/>
      <c r="M27" t="str">
        <f ca="1"/>
        <v>SE-123488502</v>
      </c>
      <c r="N27">
        <f t="shared" ca="1" si="0"/>
        <v>17</v>
      </c>
      <c r="O27">
        <f ca="1"/>
        <v>41</v>
      </c>
      <c r="P27" t="str">
        <f ca="1"/>
        <v>Emma Manning</v>
      </c>
      <c r="Q27" t="str">
        <f ca="1"/>
        <v>Needham</v>
      </c>
      <c r="R27" s="7">
        <f ca="1"/>
        <v>4.8738425925925924E-4</v>
      </c>
      <c r="S27" t="str">
        <f ca="1"/>
        <v>Female</v>
      </c>
      <c r="T27" t="str">
        <f ca="1"/>
        <v>JV</v>
      </c>
      <c r="U27">
        <f t="shared" ca="1" si="1"/>
        <v>17</v>
      </c>
    </row>
    <row r="28" spans="1:21" x14ac:dyDescent="0.35">
      <c r="A28" s="2" t="str">
        <f ca="1"/>
        <v>SE-123512972</v>
      </c>
      <c r="B28" s="2">
        <f ca="1"/>
        <v>27</v>
      </c>
      <c r="C28" s="2">
        <f ca="1"/>
        <v>153</v>
      </c>
      <c r="D28" s="2" t="str">
        <f ca="1"/>
        <v>Kate Crespi</v>
      </c>
      <c r="E28" t="str">
        <f ca="1"/>
        <v>Hingham</v>
      </c>
      <c r="F28" s="8">
        <f ca="1"/>
        <v>5.311342592592593E-4</v>
      </c>
      <c r="G28" t="str">
        <f ca="1"/>
        <v>Female</v>
      </c>
      <c r="H28" t="str">
        <f ca="1"/>
        <v>JV</v>
      </c>
      <c r="I28" s="2">
        <f ca="1"/>
        <v>27</v>
      </c>
      <c r="K28" s="1"/>
      <c r="M28" t="str">
        <f ca="1"/>
        <v>SE-123622658</v>
      </c>
      <c r="N28">
        <f t="shared" ca="1" si="0"/>
        <v>18</v>
      </c>
      <c r="O28">
        <f ca="1"/>
        <v>42</v>
      </c>
      <c r="P28" t="str">
        <f ca="1"/>
        <v>Owen Pollard</v>
      </c>
      <c r="Q28" t="str">
        <f ca="1"/>
        <v>Needham</v>
      </c>
      <c r="R28" s="7">
        <f ca="1"/>
        <v>4.2349537037037041E-4</v>
      </c>
      <c r="S28" t="str">
        <f ca="1"/>
        <v>Male</v>
      </c>
      <c r="T28" t="str">
        <f ca="1"/>
        <v>JV</v>
      </c>
      <c r="U28">
        <f t="shared" ca="1" si="1"/>
        <v>18</v>
      </c>
    </row>
    <row r="29" spans="1:21" x14ac:dyDescent="0.35">
      <c r="A29" s="2" t="str">
        <f ca="1"/>
        <v>SE-123546931</v>
      </c>
      <c r="B29" s="2">
        <f ca="1"/>
        <v>28</v>
      </c>
      <c r="C29" s="2">
        <f ca="1"/>
        <v>173</v>
      </c>
      <c r="D29" s="2" t="str">
        <f ca="1"/>
        <v>Adeline Lundin</v>
      </c>
      <c r="E29" t="str">
        <f ca="1"/>
        <v>Hingham</v>
      </c>
      <c r="F29" s="8">
        <f ca="1"/>
        <v>5.3136574074074067E-4</v>
      </c>
      <c r="G29" t="str">
        <f ca="1"/>
        <v>Female</v>
      </c>
      <c r="H29" t="str">
        <f ca="1"/>
        <v>JV</v>
      </c>
      <c r="I29" s="2">
        <f ca="1"/>
        <v>28</v>
      </c>
      <c r="K29" s="1"/>
      <c r="M29" t="str">
        <f ca="1"/>
        <v>SE-123472275</v>
      </c>
      <c r="N29">
        <f t="shared" ca="1" si="0"/>
        <v>38</v>
      </c>
      <c r="O29">
        <f ca="1"/>
        <v>43</v>
      </c>
      <c r="P29" t="str">
        <f ca="1"/>
        <v>Stella Turner</v>
      </c>
      <c r="Q29" t="str">
        <f ca="1"/>
        <v>Arlington</v>
      </c>
      <c r="R29" s="7">
        <f ca="1"/>
        <v>1.0173611111111112E-3</v>
      </c>
      <c r="S29" t="str">
        <f ca="1"/>
        <v>Female</v>
      </c>
      <c r="T29" t="str">
        <f ca="1"/>
        <v>JV</v>
      </c>
      <c r="U29">
        <f t="shared" ca="1" si="1"/>
        <v>38</v>
      </c>
    </row>
    <row r="30" spans="1:21" x14ac:dyDescent="0.35">
      <c r="A30" s="2" t="str">
        <f ca="1"/>
        <v>SE-123431654</v>
      </c>
      <c r="B30" s="2">
        <f ca="1"/>
        <v>29</v>
      </c>
      <c r="C30" s="2">
        <f ca="1"/>
        <v>161</v>
      </c>
      <c r="D30" s="2" t="str">
        <f ca="1"/>
        <v>Maytal Kramer</v>
      </c>
      <c r="E30" t="str">
        <f ca="1"/>
        <v>Needham</v>
      </c>
      <c r="F30" s="8">
        <f ca="1"/>
        <v>5.3541666666666668E-4</v>
      </c>
      <c r="G30" t="str">
        <f ca="1"/>
        <v>Female</v>
      </c>
      <c r="H30" t="str">
        <f ca="1"/>
        <v>JV</v>
      </c>
      <c r="I30" s="2">
        <f ca="1"/>
        <v>29</v>
      </c>
      <c r="K30" s="1"/>
      <c r="M30" t="str">
        <f ca="1"/>
        <v>SE-123427575</v>
      </c>
      <c r="N30">
        <f t="shared" ca="1" si="0"/>
        <v>29</v>
      </c>
      <c r="O30">
        <f ca="1"/>
        <v>44</v>
      </c>
      <c r="P30" t="str">
        <f ca="1"/>
        <v>Bodhi Demers</v>
      </c>
      <c r="Q30" t="str">
        <f ca="1"/>
        <v>Arlington</v>
      </c>
      <c r="R30" s="7">
        <f ca="1"/>
        <v>4.5381944444444446E-4</v>
      </c>
      <c r="S30" t="str">
        <f ca="1"/>
        <v>Male</v>
      </c>
      <c r="T30" t="str">
        <f ca="1"/>
        <v>JV</v>
      </c>
      <c r="U30">
        <f t="shared" ca="1" si="1"/>
        <v>29</v>
      </c>
    </row>
    <row r="31" spans="1:21" x14ac:dyDescent="0.35">
      <c r="A31" s="2" t="str">
        <f ca="1"/>
        <v>SE-123549765</v>
      </c>
      <c r="B31" s="2">
        <f ca="1"/>
        <v>30</v>
      </c>
      <c r="C31" s="2">
        <f ca="1"/>
        <v>261</v>
      </c>
      <c r="D31" s="2" t="str">
        <f ca="1"/>
        <v>Nora Guttilla</v>
      </c>
      <c r="E31" t="str">
        <f ca="1"/>
        <v>Needham</v>
      </c>
      <c r="F31" s="8">
        <f ca="1"/>
        <v>5.4699074074074068E-4</v>
      </c>
      <c r="G31" t="str">
        <f ca="1"/>
        <v>Female</v>
      </c>
      <c r="H31" t="str">
        <f ca="1"/>
        <v>JV</v>
      </c>
      <c r="I31" s="2">
        <f ca="1"/>
        <v>30</v>
      </c>
      <c r="K31" s="1"/>
      <c r="M31" t="str">
        <f ca="1"/>
        <v>SE-123588535</v>
      </c>
      <c r="N31">
        <f t="shared" ca="1" si="0"/>
        <v>13</v>
      </c>
      <c r="O31">
        <f ca="1"/>
        <v>46</v>
      </c>
      <c r="P31" t="str">
        <f ca="1"/>
        <v>Ryan  Tracy</v>
      </c>
      <c r="Q31" t="str">
        <f ca="1"/>
        <v>Natick</v>
      </c>
      <c r="R31" s="7">
        <f ca="1"/>
        <v>4.1157407407407408E-4</v>
      </c>
      <c r="S31" t="str">
        <f ca="1"/>
        <v>Male</v>
      </c>
      <c r="T31" t="str">
        <f ca="1"/>
        <v>JV</v>
      </c>
      <c r="U31">
        <f t="shared" ca="1" si="1"/>
        <v>13</v>
      </c>
    </row>
    <row r="32" spans="1:21" x14ac:dyDescent="0.35">
      <c r="A32" s="2" t="str">
        <f ca="1"/>
        <v>SE-123564354</v>
      </c>
      <c r="B32" s="2">
        <f ca="1"/>
        <v>31</v>
      </c>
      <c r="C32" s="2">
        <f ca="1"/>
        <v>157</v>
      </c>
      <c r="D32" s="2" t="str">
        <f ca="1"/>
        <v>Caitlyn Crouch</v>
      </c>
      <c r="E32" t="str">
        <f ca="1"/>
        <v>NDA</v>
      </c>
      <c r="F32" s="8">
        <f ca="1"/>
        <v>5.7013888888888891E-4</v>
      </c>
      <c r="G32" t="str">
        <f ca="1"/>
        <v>Female</v>
      </c>
      <c r="H32" t="str">
        <f ca="1"/>
        <v>JV</v>
      </c>
      <c r="I32" s="2">
        <f ca="1"/>
        <v>31</v>
      </c>
      <c r="K32" s="1"/>
      <c r="M32" t="str">
        <f ca="1"/>
        <v>SE-123621961</v>
      </c>
      <c r="N32">
        <f t="shared" ca="1" si="0"/>
        <v>11</v>
      </c>
      <c r="O32">
        <f ca="1"/>
        <v>51</v>
      </c>
      <c r="P32" t="str">
        <f ca="1"/>
        <v xml:space="preserve">Lucy  McLaughlin </v>
      </c>
      <c r="Q32" t="str">
        <f ca="1"/>
        <v>Quincy</v>
      </c>
      <c r="R32" s="7">
        <f ca="1"/>
        <v>4.6898148148148152E-4</v>
      </c>
      <c r="S32" t="str">
        <f ca="1"/>
        <v>Female</v>
      </c>
      <c r="T32" t="str">
        <f ca="1"/>
        <v>JV</v>
      </c>
      <c r="U32">
        <f t="shared" ca="1" si="1"/>
        <v>11</v>
      </c>
    </row>
    <row r="33" spans="1:21" x14ac:dyDescent="0.35">
      <c r="A33" s="2" t="str">
        <f ca="1"/>
        <v>SE-124575025</v>
      </c>
      <c r="B33" s="2">
        <f ca="1"/>
        <v>32</v>
      </c>
      <c r="C33" s="2">
        <f ca="1"/>
        <v>217</v>
      </c>
      <c r="D33" s="2" t="str">
        <f ca="1"/>
        <v>Mia Marsocci</v>
      </c>
      <c r="E33" t="str">
        <f ca="1"/>
        <v>NDA</v>
      </c>
      <c r="F33" s="8">
        <f ca="1"/>
        <v>5.8715277777777769E-4</v>
      </c>
      <c r="G33" t="str">
        <f ca="1"/>
        <v>Female</v>
      </c>
      <c r="H33" t="str">
        <f ca="1"/>
        <v>JV</v>
      </c>
      <c r="I33" s="2">
        <f ca="1"/>
        <v>32</v>
      </c>
      <c r="K33" s="1"/>
      <c r="M33" t="str">
        <f ca="1"/>
        <v>SE-123624906</v>
      </c>
      <c r="N33">
        <f t="shared" ca="1" si="0"/>
        <v>49</v>
      </c>
      <c r="O33">
        <f ca="1"/>
        <v>52</v>
      </c>
      <c r="P33" t="str">
        <f ca="1"/>
        <v>Henry Gates</v>
      </c>
      <c r="Q33" t="str">
        <f ca="1"/>
        <v>Quincy</v>
      </c>
      <c r="R33" s="7">
        <f ca="1"/>
        <v>5.0196759259259259E-4</v>
      </c>
      <c r="S33" t="str">
        <f ca="1"/>
        <v>Male</v>
      </c>
      <c r="T33" t="str">
        <f ca="1"/>
        <v>JV</v>
      </c>
      <c r="U33">
        <f t="shared" ca="1" si="1"/>
        <v>49</v>
      </c>
    </row>
    <row r="34" spans="1:21" x14ac:dyDescent="0.35">
      <c r="A34" s="2" t="str">
        <f ca="1"/>
        <v>SE-123723476</v>
      </c>
      <c r="B34" s="2">
        <f ca="1"/>
        <v>33</v>
      </c>
      <c r="C34" s="2">
        <f ca="1"/>
        <v>177</v>
      </c>
      <c r="D34" s="2" t="str">
        <f ca="1"/>
        <v>Sorcha Sullivan</v>
      </c>
      <c r="E34" t="str">
        <f ca="1"/>
        <v>NDA</v>
      </c>
      <c r="F34" s="8">
        <f ca="1"/>
        <v>5.9745370370370367E-4</v>
      </c>
      <c r="G34" t="str">
        <f ca="1"/>
        <v>Female</v>
      </c>
      <c r="H34" t="str">
        <f ca="1"/>
        <v>JV</v>
      </c>
      <c r="I34" s="2">
        <f ca="1"/>
        <v>33</v>
      </c>
      <c r="K34" s="1"/>
      <c r="M34" t="str">
        <f ca="1"/>
        <v>SE-123426871</v>
      </c>
      <c r="N34">
        <f t="shared" ca="1" si="0"/>
        <v>9</v>
      </c>
      <c r="O34">
        <f ca="1"/>
        <v>53</v>
      </c>
      <c r="P34" t="str">
        <f ca="1"/>
        <v>Audrey Smith</v>
      </c>
      <c r="Q34" t="str">
        <f ca="1"/>
        <v>Hingham</v>
      </c>
      <c r="R34" s="7">
        <f ca="1"/>
        <v>4.6122685185185188E-4</v>
      </c>
      <c r="S34" t="str">
        <f ca="1"/>
        <v>Female</v>
      </c>
      <c r="T34" t="str">
        <f ca="1"/>
        <v>JV</v>
      </c>
      <c r="U34">
        <f t="shared" ca="1" si="1"/>
        <v>9</v>
      </c>
    </row>
    <row r="35" spans="1:21" x14ac:dyDescent="0.35">
      <c r="A35" s="2" t="str">
        <f ca="1"/>
        <v>SE-123633792</v>
      </c>
      <c r="B35" s="2">
        <f ca="1"/>
        <v>34</v>
      </c>
      <c r="C35" s="2">
        <f ca="1"/>
        <v>281</v>
      </c>
      <c r="D35" s="2" t="str">
        <f ca="1"/>
        <v>Sydney Jackson</v>
      </c>
      <c r="E35" t="str">
        <f ca="1"/>
        <v>Needham</v>
      </c>
      <c r="F35" s="8">
        <f ca="1"/>
        <v>5.9965277777777784E-4</v>
      </c>
      <c r="G35" t="str">
        <f ca="1"/>
        <v>Female</v>
      </c>
      <c r="H35" t="str">
        <f ca="1"/>
        <v>JV</v>
      </c>
      <c r="I35" s="2">
        <f ca="1"/>
        <v>34</v>
      </c>
      <c r="K35" s="1"/>
      <c r="M35" t="str">
        <f ca="1"/>
        <v>SE-123511300</v>
      </c>
      <c r="N35">
        <f t="shared" ca="1" si="0"/>
        <v>41</v>
      </c>
      <c r="O35">
        <f ca="1"/>
        <v>54</v>
      </c>
      <c r="P35" t="str">
        <f ca="1"/>
        <v>William Crespi</v>
      </c>
      <c r="Q35" t="str">
        <f ca="1"/>
        <v>Hingham</v>
      </c>
      <c r="R35" s="7">
        <f ca="1"/>
        <v>4.820601851851852E-4</v>
      </c>
      <c r="S35" t="str">
        <f ca="1"/>
        <v>Male</v>
      </c>
      <c r="T35" t="str">
        <f ca="1"/>
        <v>JV</v>
      </c>
      <c r="U35">
        <f t="shared" ca="1" si="1"/>
        <v>41</v>
      </c>
    </row>
    <row r="36" spans="1:21" x14ac:dyDescent="0.35">
      <c r="A36" s="2" t="str">
        <f ca="1"/>
        <v>SE-123723142</v>
      </c>
      <c r="B36" s="2">
        <f ca="1"/>
        <v>35</v>
      </c>
      <c r="C36" s="2">
        <f ca="1"/>
        <v>241</v>
      </c>
      <c r="D36" s="2" t="str">
        <f ca="1"/>
        <v>Paige INGRANDO</v>
      </c>
      <c r="E36" t="str">
        <f ca="1"/>
        <v>Needham</v>
      </c>
      <c r="F36" s="8">
        <f ca="1"/>
        <v>6.0451388888888881E-4</v>
      </c>
      <c r="G36" t="str">
        <f ca="1"/>
        <v>Female</v>
      </c>
      <c r="H36" t="str">
        <f ca="1"/>
        <v>JV</v>
      </c>
      <c r="I36" s="2">
        <f ca="1"/>
        <v>35</v>
      </c>
      <c r="K36" s="1"/>
      <c r="M36" t="str">
        <f ca="1"/>
        <v>SE-123804335</v>
      </c>
      <c r="N36">
        <f t="shared" ca="1" si="0"/>
        <v>78</v>
      </c>
      <c r="O36">
        <f ca="1"/>
        <v>56</v>
      </c>
      <c r="P36" t="str">
        <f ca="1"/>
        <v>sean Lyden</v>
      </c>
      <c r="Q36" t="str">
        <f ca="1"/>
        <v>Norwell</v>
      </c>
      <c r="R36" s="7" t="str">
        <f ca="1"/>
        <v>DNF</v>
      </c>
      <c r="S36" t="str">
        <f ca="1"/>
        <v>Male</v>
      </c>
      <c r="T36" t="str">
        <f ca="1"/>
        <v>JV</v>
      </c>
      <c r="U36">
        <f t="shared" ca="1" si="1"/>
        <v>78</v>
      </c>
    </row>
    <row r="37" spans="1:21" x14ac:dyDescent="0.35">
      <c r="A37" s="2" t="str">
        <f ca="1"/>
        <v>SE-123424524</v>
      </c>
      <c r="B37" s="2">
        <f ca="1"/>
        <v>36</v>
      </c>
      <c r="C37" s="2">
        <f ca="1"/>
        <v>23</v>
      </c>
      <c r="D37" s="2" t="str">
        <f ca="1"/>
        <v>Jillian McParland</v>
      </c>
      <c r="E37" t="str">
        <f ca="1"/>
        <v>Arlington</v>
      </c>
      <c r="F37" s="8">
        <f ca="1"/>
        <v>6.2824074074074073E-4</v>
      </c>
      <c r="G37" t="str">
        <f ca="1"/>
        <v>Female</v>
      </c>
      <c r="H37" t="str">
        <f ca="1"/>
        <v>JV</v>
      </c>
      <c r="I37" s="2">
        <f ca="1"/>
        <v>36</v>
      </c>
      <c r="K37" s="1"/>
      <c r="M37" t="str">
        <f ca="1"/>
        <v>SE-123684984</v>
      </c>
      <c r="N37">
        <f t="shared" ca="1" si="0"/>
        <v>47</v>
      </c>
      <c r="O37">
        <f ca="1"/>
        <v>57</v>
      </c>
      <c r="P37" t="str">
        <f ca="1"/>
        <v>Mary DaPonte</v>
      </c>
      <c r="Q37" t="str">
        <f ca="1"/>
        <v>NDA</v>
      </c>
      <c r="R37" s="7" t="str">
        <f ca="1"/>
        <v>DNF</v>
      </c>
      <c r="S37" t="str">
        <f ca="1"/>
        <v>Female</v>
      </c>
      <c r="T37" t="str">
        <f ca="1"/>
        <v>JV</v>
      </c>
      <c r="U37">
        <f t="shared" ca="1" si="1"/>
        <v>47</v>
      </c>
    </row>
    <row r="38" spans="1:21" x14ac:dyDescent="0.35">
      <c r="A38" s="2" t="str">
        <f ca="1"/>
        <v>SE-124578104</v>
      </c>
      <c r="B38" s="2">
        <f ca="1"/>
        <v>37</v>
      </c>
      <c r="C38" s="2">
        <f ca="1"/>
        <v>97</v>
      </c>
      <c r="D38" s="2" t="str">
        <f ca="1"/>
        <v>Avery Kennedy</v>
      </c>
      <c r="E38" t="str">
        <f ca="1"/>
        <v>NDA</v>
      </c>
      <c r="F38" s="8">
        <f ca="1"/>
        <v>7.5347222222222211E-4</v>
      </c>
      <c r="G38" t="str">
        <f ca="1"/>
        <v>Female</v>
      </c>
      <c r="H38" t="str">
        <f ca="1"/>
        <v>JV</v>
      </c>
      <c r="I38" s="2">
        <f ca="1"/>
        <v>37</v>
      </c>
      <c r="K38" s="1"/>
      <c r="M38" t="str">
        <f ca="1"/>
        <v>SE-123552343</v>
      </c>
      <c r="N38">
        <f t="shared" ca="1" si="0"/>
        <v>3</v>
      </c>
      <c r="O38">
        <f ca="1"/>
        <v>58</v>
      </c>
      <c r="P38" t="str">
        <f ca="1"/>
        <v>Gus Costa</v>
      </c>
      <c r="Q38" t="str">
        <f ca="1"/>
        <v>BCH</v>
      </c>
      <c r="R38" s="7">
        <f ca="1"/>
        <v>3.9108796296296293E-4</v>
      </c>
      <c r="S38" t="str">
        <f ca="1"/>
        <v>Male</v>
      </c>
      <c r="T38" t="str">
        <f ca="1"/>
        <v>JV</v>
      </c>
      <c r="U38">
        <f t="shared" ca="1" si="1"/>
        <v>3</v>
      </c>
    </row>
    <row r="39" spans="1:21" x14ac:dyDescent="0.35">
      <c r="A39" s="2" t="str">
        <f ca="1"/>
        <v>SE-123472275</v>
      </c>
      <c r="B39" s="2">
        <f ca="1"/>
        <v>38</v>
      </c>
      <c r="C39" s="2">
        <f ca="1"/>
        <v>43</v>
      </c>
      <c r="D39" s="2" t="str">
        <f ca="1"/>
        <v>Stella Turner</v>
      </c>
      <c r="E39" t="str">
        <f ca="1"/>
        <v>Arlington</v>
      </c>
      <c r="F39" s="8">
        <f ca="1"/>
        <v>1.0173611111111112E-3</v>
      </c>
      <c r="G39" t="str">
        <f ca="1"/>
        <v>Female</v>
      </c>
      <c r="H39" t="str">
        <f ca="1"/>
        <v>JV</v>
      </c>
      <c r="I39" s="2">
        <f ca="1"/>
        <v>38</v>
      </c>
      <c r="K39" s="1"/>
      <c r="M39" t="str">
        <f ca="1"/>
        <v>SE-123604732</v>
      </c>
      <c r="N39">
        <f t="shared" ca="1" si="0"/>
        <v>47</v>
      </c>
      <c r="O39">
        <f ca="1"/>
        <v>61</v>
      </c>
      <c r="P39" t="str">
        <f ca="1"/>
        <v>Halle Dempsey</v>
      </c>
      <c r="Q39" t="str">
        <f ca="1"/>
        <v>Needham</v>
      </c>
      <c r="R39" s="7" t="str">
        <f ca="1"/>
        <v>DNF</v>
      </c>
      <c r="S39" t="str">
        <f ca="1"/>
        <v>Female</v>
      </c>
      <c r="T39" t="str">
        <f ca="1"/>
        <v>JV</v>
      </c>
      <c r="U39">
        <f t="shared" ca="1" si="1"/>
        <v>47</v>
      </c>
    </row>
    <row r="40" spans="1:21" x14ac:dyDescent="0.35">
      <c r="A40" s="2" t="str">
        <f ca="1"/>
        <v>SE-123751743</v>
      </c>
      <c r="B40" s="2">
        <f ca="1"/>
        <v>47</v>
      </c>
      <c r="C40" s="2">
        <f ca="1"/>
        <v>31</v>
      </c>
      <c r="D40" s="2" t="str">
        <f ca="1"/>
        <v>Faye Fitzpatrick</v>
      </c>
      <c r="E40" t="str">
        <f ca="1"/>
        <v>Quincy</v>
      </c>
      <c r="F40" s="8" t="str">
        <f ca="1"/>
        <v>DNF</v>
      </c>
      <c r="G40" t="str">
        <f ca="1"/>
        <v>Female</v>
      </c>
      <c r="H40" t="str">
        <f ca="1"/>
        <v>JV</v>
      </c>
      <c r="I40" s="2">
        <f ca="1"/>
        <v>47</v>
      </c>
      <c r="K40" s="1"/>
      <c r="M40" t="str">
        <f ca="1"/>
        <v>SE-123481669</v>
      </c>
      <c r="N40">
        <f t="shared" ca="1" si="0"/>
        <v>14</v>
      </c>
      <c r="O40">
        <f ca="1"/>
        <v>62</v>
      </c>
      <c r="P40" t="str">
        <f ca="1"/>
        <v>Harrison O'Garr</v>
      </c>
      <c r="Q40" t="str">
        <f ca="1"/>
        <v>Needham</v>
      </c>
      <c r="R40" s="7">
        <f ca="1"/>
        <v>4.1504629629629628E-4</v>
      </c>
      <c r="S40" t="str">
        <f ca="1"/>
        <v>Male</v>
      </c>
      <c r="T40" t="str">
        <f ca="1"/>
        <v>JV</v>
      </c>
      <c r="U40">
        <f t="shared" ca="1" si="1"/>
        <v>14</v>
      </c>
    </row>
    <row r="41" spans="1:21" x14ac:dyDescent="0.35">
      <c r="A41" s="2" t="str">
        <f ca="1"/>
        <v>SE-123585129</v>
      </c>
      <c r="B41" s="2">
        <f ca="1"/>
        <v>47</v>
      </c>
      <c r="C41" s="2">
        <f ca="1"/>
        <v>37</v>
      </c>
      <c r="D41" s="2" t="str">
        <f ca="1"/>
        <v>Emily Driscoll</v>
      </c>
      <c r="E41" t="str">
        <f ca="1"/>
        <v>NDA</v>
      </c>
      <c r="F41" s="8" t="str">
        <f ca="1"/>
        <v>DNF</v>
      </c>
      <c r="G41" t="str">
        <f ca="1"/>
        <v>Female</v>
      </c>
      <c r="H41" t="str">
        <f ca="1"/>
        <v>JV</v>
      </c>
      <c r="I41" s="2">
        <f ca="1"/>
        <v>47</v>
      </c>
      <c r="K41" s="1"/>
      <c r="M41" t="str">
        <f ca="1"/>
        <v>SE-123554382</v>
      </c>
      <c r="N41">
        <f t="shared" ca="1" si="0"/>
        <v>26</v>
      </c>
      <c r="O41">
        <f ca="1"/>
        <v>64</v>
      </c>
      <c r="P41" t="str">
        <f ca="1"/>
        <v>Derek  Brandon</v>
      </c>
      <c r="Q41" t="str">
        <f ca="1"/>
        <v>Arlington</v>
      </c>
      <c r="R41" s="7">
        <f ca="1"/>
        <v>4.3229166666666671E-4</v>
      </c>
      <c r="S41" t="str">
        <f ca="1"/>
        <v>Male</v>
      </c>
      <c r="T41" t="str">
        <f ca="1"/>
        <v>JV</v>
      </c>
      <c r="U41">
        <f t="shared" ca="1" si="1"/>
        <v>26</v>
      </c>
    </row>
    <row r="42" spans="1:21" x14ac:dyDescent="0.35">
      <c r="A42" s="2" t="str">
        <f ca="1"/>
        <v>SE-123684984</v>
      </c>
      <c r="B42" s="2">
        <f ca="1"/>
        <v>47</v>
      </c>
      <c r="C42" s="2">
        <f ca="1"/>
        <v>57</v>
      </c>
      <c r="D42" s="2" t="str">
        <f ca="1"/>
        <v>Mary DaPonte</v>
      </c>
      <c r="E42" t="str">
        <f ca="1"/>
        <v>NDA</v>
      </c>
      <c r="F42" s="8" t="str">
        <f ca="1"/>
        <v>DNF</v>
      </c>
      <c r="G42" t="str">
        <f ca="1"/>
        <v>Female</v>
      </c>
      <c r="H42" t="str">
        <f ca="1"/>
        <v>JV</v>
      </c>
      <c r="I42" s="2">
        <f ca="1"/>
        <v>47</v>
      </c>
      <c r="K42" s="1"/>
      <c r="M42" t="str">
        <f ca="1"/>
        <v>SE-123558342</v>
      </c>
      <c r="N42">
        <f t="shared" ca="1" si="0"/>
        <v>47</v>
      </c>
      <c r="O42">
        <f ca="1"/>
        <v>65</v>
      </c>
      <c r="P42" t="str">
        <f ca="1"/>
        <v>Sydney Blecher</v>
      </c>
      <c r="Q42" t="str">
        <f ca="1"/>
        <v>Natick</v>
      </c>
      <c r="R42" s="7" t="str">
        <f ca="1"/>
        <v>DNS</v>
      </c>
      <c r="S42" t="str">
        <f ca="1"/>
        <v>Female</v>
      </c>
      <c r="T42" t="str">
        <f ca="1"/>
        <v>JV</v>
      </c>
      <c r="U42">
        <f t="shared" ca="1" si="1"/>
        <v>47</v>
      </c>
    </row>
    <row r="43" spans="1:21" x14ac:dyDescent="0.35">
      <c r="A43" s="2" t="str">
        <f ca="1"/>
        <v>SE-123604732</v>
      </c>
      <c r="B43" s="2">
        <f ca="1"/>
        <v>47</v>
      </c>
      <c r="C43" s="2">
        <f ca="1"/>
        <v>61</v>
      </c>
      <c r="D43" s="2" t="str">
        <f ca="1"/>
        <v>Halle Dempsey</v>
      </c>
      <c r="E43" t="str">
        <f ca="1"/>
        <v>Needham</v>
      </c>
      <c r="F43" s="8" t="str">
        <f ca="1"/>
        <v>DNF</v>
      </c>
      <c r="G43" t="str">
        <f ca="1"/>
        <v>Female</v>
      </c>
      <c r="H43" t="str">
        <f ca="1"/>
        <v>JV</v>
      </c>
      <c r="I43" s="2">
        <f ca="1"/>
        <v>47</v>
      </c>
      <c r="K43" s="1"/>
      <c r="M43" t="str">
        <f ca="1"/>
        <v>SE-123534618</v>
      </c>
      <c r="N43">
        <f t="shared" ca="1" si="0"/>
        <v>78</v>
      </c>
      <c r="O43">
        <f ca="1"/>
        <v>72</v>
      </c>
      <c r="P43" t="str">
        <f ca="1"/>
        <v>Eamon Pint</v>
      </c>
      <c r="Q43" t="str">
        <f ca="1"/>
        <v>Quincy</v>
      </c>
      <c r="R43" s="7" t="str">
        <f ca="1"/>
        <v>DNF</v>
      </c>
      <c r="S43" t="str">
        <f ca="1"/>
        <v>Male</v>
      </c>
      <c r="T43" t="str">
        <f ca="1"/>
        <v>JV</v>
      </c>
      <c r="U43">
        <f t="shared" ca="1" si="1"/>
        <v>78</v>
      </c>
    </row>
    <row r="44" spans="1:21" x14ac:dyDescent="0.35">
      <c r="A44" s="2" t="str">
        <f ca="1"/>
        <v>SE-123730325</v>
      </c>
      <c r="B44" s="2">
        <f ca="1"/>
        <v>47</v>
      </c>
      <c r="C44" s="2">
        <f ca="1"/>
        <v>137</v>
      </c>
      <c r="D44" s="2" t="str">
        <f ca="1"/>
        <v>Genna Damato</v>
      </c>
      <c r="E44" t="str">
        <f ca="1"/>
        <v>NDA</v>
      </c>
      <c r="F44" s="8" t="str">
        <f ca="1"/>
        <v>DNF</v>
      </c>
      <c r="G44" t="str">
        <f ca="1"/>
        <v>Female</v>
      </c>
      <c r="H44" t="str">
        <f ca="1"/>
        <v>JV</v>
      </c>
      <c r="I44" s="2">
        <f ca="1"/>
        <v>47</v>
      </c>
      <c r="K44" s="1"/>
      <c r="M44" t="str">
        <f ca="1"/>
        <v>SE-123642377</v>
      </c>
      <c r="N44">
        <f t="shared" ca="1" si="0"/>
        <v>18</v>
      </c>
      <c r="O44">
        <f ca="1"/>
        <v>73</v>
      </c>
      <c r="P44" t="str">
        <f ca="1"/>
        <v>Stella Brazis</v>
      </c>
      <c r="Q44" t="str">
        <f ca="1"/>
        <v>Hingham</v>
      </c>
      <c r="R44" s="7">
        <f ca="1"/>
        <v>4.8749999999999998E-4</v>
      </c>
      <c r="S44" t="str">
        <f ca="1"/>
        <v>Female</v>
      </c>
      <c r="T44" t="str">
        <f ca="1"/>
        <v>JV</v>
      </c>
      <c r="U44">
        <f t="shared" ca="1" si="1"/>
        <v>18</v>
      </c>
    </row>
    <row r="45" spans="1:21" x14ac:dyDescent="0.35">
      <c r="A45" s="2" t="str">
        <f ca="1"/>
        <v>SE-123493357</v>
      </c>
      <c r="B45" s="2">
        <f ca="1"/>
        <v>47</v>
      </c>
      <c r="C45" s="2">
        <f ca="1"/>
        <v>193</v>
      </c>
      <c r="D45" s="2" t="str">
        <f ca="1"/>
        <v>Amelia Greisner</v>
      </c>
      <c r="E45" t="str">
        <f ca="1"/>
        <v>Hingham</v>
      </c>
      <c r="F45" s="8" t="str">
        <f ca="1"/>
        <v>DNF</v>
      </c>
      <c r="G45" t="str">
        <f ca="1"/>
        <v>Female</v>
      </c>
      <c r="H45" t="str">
        <f ca="1"/>
        <v>JV</v>
      </c>
      <c r="I45" s="2">
        <f ca="1"/>
        <v>47</v>
      </c>
      <c r="K45" s="1"/>
      <c r="M45" t="str">
        <f ca="1"/>
        <v>SE-123479039</v>
      </c>
      <c r="N45">
        <f t="shared" ca="1" si="0"/>
        <v>78</v>
      </c>
      <c r="O45">
        <f ca="1"/>
        <v>74</v>
      </c>
      <c r="P45" t="str">
        <f ca="1"/>
        <v>Christopher Gay</v>
      </c>
      <c r="Q45" t="str">
        <f ca="1"/>
        <v>Hingham</v>
      </c>
      <c r="R45" s="7" t="str">
        <f ca="1"/>
        <v>DNF</v>
      </c>
      <c r="S45" t="str">
        <f ca="1"/>
        <v>Male</v>
      </c>
      <c r="T45" t="str">
        <f ca="1"/>
        <v>JV</v>
      </c>
      <c r="U45">
        <f t="shared" ca="1" si="1"/>
        <v>78</v>
      </c>
    </row>
    <row r="46" spans="1:21" x14ac:dyDescent="0.35">
      <c r="A46" s="2" t="str">
        <f ca="1"/>
        <v>SE-123492386</v>
      </c>
      <c r="B46" s="2">
        <f ca="1"/>
        <v>47</v>
      </c>
      <c r="C46" s="2">
        <f ca="1"/>
        <v>221</v>
      </c>
      <c r="D46" s="2" t="str">
        <f ca="1"/>
        <v>Julia van Kempen</v>
      </c>
      <c r="E46" t="str">
        <f ca="1"/>
        <v>Needham</v>
      </c>
      <c r="F46" s="8" t="str">
        <f ca="1"/>
        <v>DNF</v>
      </c>
      <c r="G46" t="str">
        <f ca="1"/>
        <v>Female</v>
      </c>
      <c r="H46" t="str">
        <f ca="1"/>
        <v>JV</v>
      </c>
      <c r="I46" s="2">
        <f ca="1"/>
        <v>47</v>
      </c>
      <c r="K46" s="1"/>
      <c r="M46" t="str">
        <f ca="1"/>
        <v>SE-123827475</v>
      </c>
      <c r="N46">
        <f t="shared" ca="1" si="0"/>
        <v>47</v>
      </c>
      <c r="O46">
        <f ca="1"/>
        <v>76</v>
      </c>
      <c r="P46" t="str">
        <f ca="1"/>
        <v>Luke Dassatti</v>
      </c>
      <c r="Q46" t="str">
        <f ca="1"/>
        <v>Norwell</v>
      </c>
      <c r="R46" s="7">
        <f ca="1"/>
        <v>4.9849537037037039E-4</v>
      </c>
      <c r="S46" t="str">
        <f ca="1"/>
        <v>Male</v>
      </c>
      <c r="T46" t="str">
        <f ca="1"/>
        <v>JV</v>
      </c>
      <c r="U46">
        <f t="shared" ca="1" si="1"/>
        <v>47</v>
      </c>
    </row>
    <row r="47" spans="1:21" x14ac:dyDescent="0.35">
      <c r="A47" s="2" t="str">
        <f ca="1"/>
        <v>SE-123558342</v>
      </c>
      <c r="B47" s="2">
        <f ca="1"/>
        <v>47</v>
      </c>
      <c r="C47" s="2">
        <f ca="1"/>
        <v>65</v>
      </c>
      <c r="D47" s="2" t="str">
        <f ca="1"/>
        <v>Sydney Blecher</v>
      </c>
      <c r="E47" t="str">
        <f ca="1"/>
        <v>Natick</v>
      </c>
      <c r="F47" s="8" t="str">
        <f ca="1"/>
        <v>DNS</v>
      </c>
      <c r="G47" t="str">
        <f ca="1"/>
        <v>Female</v>
      </c>
      <c r="H47" t="str">
        <f ca="1"/>
        <v>JV</v>
      </c>
      <c r="I47" s="2">
        <f ca="1"/>
        <v>47</v>
      </c>
      <c r="K47" s="1"/>
      <c r="M47" t="str">
        <f ca="1"/>
        <v>SE-123690449</v>
      </c>
      <c r="N47">
        <f t="shared" ca="1" si="0"/>
        <v>13</v>
      </c>
      <c r="O47">
        <f ca="1"/>
        <v>77</v>
      </c>
      <c r="P47" t="str">
        <f ca="1"/>
        <v>Caroline Reid</v>
      </c>
      <c r="Q47" t="str">
        <f ca="1"/>
        <v>NDA</v>
      </c>
      <c r="R47" s="7">
        <f ca="1"/>
        <v>4.7731481481481485E-4</v>
      </c>
      <c r="S47" t="str">
        <f ca="1"/>
        <v>Female</v>
      </c>
      <c r="T47" t="str">
        <f ca="1"/>
        <v>JV</v>
      </c>
      <c r="U47">
        <f t="shared" ca="1" si="1"/>
        <v>13</v>
      </c>
    </row>
    <row r="48" spans="1:21" x14ac:dyDescent="0.35">
      <c r="A48" s="2" t="str">
        <f ca="1"/>
        <v>SE-123525867</v>
      </c>
      <c r="B48" s="2">
        <f ca="1"/>
        <v>47</v>
      </c>
      <c r="C48" s="2">
        <f ca="1"/>
        <v>133</v>
      </c>
      <c r="D48" s="2" t="str">
        <f ca="1"/>
        <v>Louisa Orth</v>
      </c>
      <c r="E48" t="str">
        <f ca="1"/>
        <v>Hingham</v>
      </c>
      <c r="F48" s="8" t="str">
        <f ca="1"/>
        <v>DSQ</v>
      </c>
      <c r="G48" t="str">
        <f ca="1"/>
        <v>Female</v>
      </c>
      <c r="H48" t="str">
        <f ca="1"/>
        <v>JV</v>
      </c>
      <c r="I48" s="2">
        <f ca="1"/>
        <v>47</v>
      </c>
      <c r="K48" s="1"/>
      <c r="M48" t="str">
        <f ca="1"/>
        <v>SE-123551748</v>
      </c>
      <c r="N48">
        <f t="shared" ca="1" si="0"/>
        <v>28</v>
      </c>
      <c r="O48">
        <f ca="1"/>
        <v>78</v>
      </c>
      <c r="P48" t="str">
        <f ca="1"/>
        <v>Dean Romano</v>
      </c>
      <c r="Q48" t="str">
        <f ca="1"/>
        <v>BCH</v>
      </c>
      <c r="R48" s="7">
        <f ca="1"/>
        <v>4.4537037037037033E-4</v>
      </c>
      <c r="S48" t="str">
        <f ca="1"/>
        <v>Male</v>
      </c>
      <c r="T48" t="str">
        <f ca="1"/>
        <v>JV</v>
      </c>
      <c r="U48">
        <f t="shared" ca="1" si="1"/>
        <v>28</v>
      </c>
    </row>
    <row r="49" spans="1:21" x14ac:dyDescent="0.35">
      <c r="A49" s="2" t="str">
        <f ca="1"/>
        <v>SE-123564433</v>
      </c>
      <c r="B49" s="2">
        <f ca="1"/>
        <v>1</v>
      </c>
      <c r="C49" s="2">
        <f ca="1"/>
        <v>38</v>
      </c>
      <c r="D49" s="2" t="str">
        <f ca="1"/>
        <v>Brendan Crouch</v>
      </c>
      <c r="E49" t="str">
        <f ca="1"/>
        <v>BCH</v>
      </c>
      <c r="F49" s="8">
        <f ca="1"/>
        <v>3.8668981481481475E-4</v>
      </c>
      <c r="G49" t="str">
        <f ca="1"/>
        <v>Male</v>
      </c>
      <c r="H49" t="str">
        <f ca="1"/>
        <v>JV</v>
      </c>
      <c r="I49" s="2">
        <f ca="1"/>
        <v>1</v>
      </c>
      <c r="K49" s="1"/>
      <c r="M49" t="str">
        <f ca="1"/>
        <v>SE-123698482</v>
      </c>
      <c r="N49">
        <f t="shared" ca="1" si="0"/>
        <v>2</v>
      </c>
      <c r="O49">
        <f ca="1"/>
        <v>81</v>
      </c>
      <c r="P49" t="str">
        <f ca="1"/>
        <v>Anna Del Vecchio</v>
      </c>
      <c r="Q49" t="str">
        <f ca="1"/>
        <v>Needham</v>
      </c>
      <c r="R49" s="7">
        <f ca="1"/>
        <v>4.3703703703703699E-4</v>
      </c>
      <c r="S49" t="str">
        <f ca="1"/>
        <v>Female</v>
      </c>
      <c r="T49" t="str">
        <f ca="1"/>
        <v>JV</v>
      </c>
      <c r="U49">
        <f t="shared" ca="1" si="1"/>
        <v>2</v>
      </c>
    </row>
    <row r="50" spans="1:21" x14ac:dyDescent="0.35">
      <c r="A50" s="2" t="str">
        <f ca="1"/>
        <v>SE-123484865</v>
      </c>
      <c r="B50" s="2">
        <f ca="1"/>
        <v>2</v>
      </c>
      <c r="C50" s="2">
        <f ca="1"/>
        <v>86</v>
      </c>
      <c r="D50" s="2" t="str">
        <f ca="1"/>
        <v>Sam Fishman</v>
      </c>
      <c r="E50" t="str">
        <f ca="1"/>
        <v>Natick</v>
      </c>
      <c r="F50" s="8">
        <f ca="1"/>
        <v>3.896990740740741E-4</v>
      </c>
      <c r="G50" t="str">
        <f ca="1"/>
        <v>Male</v>
      </c>
      <c r="H50" t="str">
        <f ca="1"/>
        <v>JV</v>
      </c>
      <c r="I50" s="2">
        <f ca="1"/>
        <v>2</v>
      </c>
      <c r="K50" s="1"/>
      <c r="M50" t="str">
        <f ca="1"/>
        <v>SE-123455686</v>
      </c>
      <c r="N50">
        <f t="shared" ca="1" si="0"/>
        <v>17</v>
      </c>
      <c r="O50">
        <f ca="1"/>
        <v>82</v>
      </c>
      <c r="P50" t="str">
        <f ca="1"/>
        <v>Jack Dudley</v>
      </c>
      <c r="Q50" t="str">
        <f ca="1"/>
        <v>Needham</v>
      </c>
      <c r="R50" s="7">
        <f ca="1"/>
        <v>4.171296296296296E-4</v>
      </c>
      <c r="S50" t="str">
        <f ca="1"/>
        <v>Male</v>
      </c>
      <c r="T50" t="str">
        <f ca="1"/>
        <v>JV</v>
      </c>
      <c r="U50">
        <f t="shared" ca="1" si="1"/>
        <v>17</v>
      </c>
    </row>
    <row r="51" spans="1:21" x14ac:dyDescent="0.35">
      <c r="A51" s="2" t="str">
        <f ca="1"/>
        <v>SE-123552343</v>
      </c>
      <c r="B51" s="2">
        <f ca="1"/>
        <v>3</v>
      </c>
      <c r="C51" s="2">
        <f ca="1"/>
        <v>58</v>
      </c>
      <c r="D51" s="2" t="str">
        <f ca="1"/>
        <v>Gus Costa</v>
      </c>
      <c r="E51" t="str">
        <f ca="1"/>
        <v>BCH</v>
      </c>
      <c r="F51" s="8">
        <f ca="1"/>
        <v>3.9108796296296293E-4</v>
      </c>
      <c r="G51" t="str">
        <f ca="1"/>
        <v>Male</v>
      </c>
      <c r="H51" t="str">
        <f ca="1"/>
        <v>JV</v>
      </c>
      <c r="I51" s="2">
        <f ca="1"/>
        <v>3</v>
      </c>
      <c r="K51" s="1"/>
      <c r="M51" t="str">
        <f ca="1"/>
        <v>SE-123453232</v>
      </c>
      <c r="N51">
        <f t="shared" ca="1" si="0"/>
        <v>51</v>
      </c>
      <c r="O51">
        <f ca="1"/>
        <v>84</v>
      </c>
      <c r="P51" t="str">
        <f ca="1"/>
        <v>Elliot Fekete-Lever</v>
      </c>
      <c r="Q51" t="str">
        <f ca="1"/>
        <v>Arlington</v>
      </c>
      <c r="R51" s="7">
        <f ca="1"/>
        <v>5.1805555555555557E-4</v>
      </c>
      <c r="S51" t="str">
        <f ca="1"/>
        <v>Male</v>
      </c>
      <c r="T51" t="str">
        <f ca="1"/>
        <v>JV</v>
      </c>
      <c r="U51">
        <f t="shared" ca="1" si="1"/>
        <v>51</v>
      </c>
    </row>
    <row r="52" spans="1:21" x14ac:dyDescent="0.35">
      <c r="A52" s="2" t="str">
        <f ca="1"/>
        <v>SE-123612993</v>
      </c>
      <c r="B52" s="2">
        <f ca="1"/>
        <v>4</v>
      </c>
      <c r="C52" s="2">
        <f ca="1"/>
        <v>6</v>
      </c>
      <c r="D52" s="2" t="str">
        <f ca="1"/>
        <v>John Landgren</v>
      </c>
      <c r="E52" t="str">
        <f ca="1"/>
        <v>Natick</v>
      </c>
      <c r="F52" s="8">
        <f ca="1"/>
        <v>3.950231481481482E-4</v>
      </c>
      <c r="G52" t="str">
        <f ca="1"/>
        <v>Male</v>
      </c>
      <c r="H52" t="str">
        <f ca="1"/>
        <v>JV</v>
      </c>
      <c r="I52" s="2">
        <f ca="1"/>
        <v>4</v>
      </c>
      <c r="K52" s="1"/>
      <c r="M52" t="str">
        <f ca="1"/>
        <v>SE-123596235</v>
      </c>
      <c r="N52">
        <f t="shared" ca="1" si="0"/>
        <v>8</v>
      </c>
      <c r="O52">
        <f ca="1"/>
        <v>85</v>
      </c>
      <c r="P52" t="str">
        <f ca="1"/>
        <v>Hannah Schnair</v>
      </c>
      <c r="Q52" t="str">
        <f ca="1"/>
        <v>Natick</v>
      </c>
      <c r="R52" s="7">
        <f ca="1"/>
        <v>4.5902777777777777E-4</v>
      </c>
      <c r="S52" t="str">
        <f ca="1"/>
        <v>Female</v>
      </c>
      <c r="T52" t="str">
        <f ca="1"/>
        <v>JV</v>
      </c>
      <c r="U52">
        <f t="shared" ca="1" si="1"/>
        <v>8</v>
      </c>
    </row>
    <row r="53" spans="1:21" x14ac:dyDescent="0.35">
      <c r="A53" s="2" t="str">
        <f ca="1"/>
        <v>SE-123680910</v>
      </c>
      <c r="B53" s="2">
        <f ca="1"/>
        <v>5</v>
      </c>
      <c r="C53" s="2">
        <f ca="1"/>
        <v>24</v>
      </c>
      <c r="D53" s="2" t="str">
        <f ca="1"/>
        <v>Oliver Bailey</v>
      </c>
      <c r="E53" t="str">
        <f ca="1"/>
        <v>Arlington</v>
      </c>
      <c r="F53" s="8">
        <f ca="1"/>
        <v>3.9618055555555554E-4</v>
      </c>
      <c r="G53" t="str">
        <f ca="1"/>
        <v>Male</v>
      </c>
      <c r="H53" t="str">
        <f ca="1"/>
        <v>JV</v>
      </c>
      <c r="I53" s="2">
        <f ca="1"/>
        <v>5</v>
      </c>
      <c r="K53" s="1"/>
      <c r="M53" t="str">
        <f ca="1"/>
        <v>SE-123484865</v>
      </c>
      <c r="N53">
        <f t="shared" ca="1" si="0"/>
        <v>2</v>
      </c>
      <c r="O53">
        <f ca="1"/>
        <v>86</v>
      </c>
      <c r="P53" t="str">
        <f ca="1"/>
        <v>Sam Fishman</v>
      </c>
      <c r="Q53" t="str">
        <f ca="1"/>
        <v>Natick</v>
      </c>
      <c r="R53" s="7">
        <f ca="1"/>
        <v>3.896990740740741E-4</v>
      </c>
      <c r="S53" t="str">
        <f ca="1"/>
        <v>Male</v>
      </c>
      <c r="T53" t="str">
        <f ca="1"/>
        <v>JV</v>
      </c>
      <c r="U53">
        <f t="shared" ca="1" si="1"/>
        <v>2</v>
      </c>
    </row>
    <row r="54" spans="1:21" x14ac:dyDescent="0.35">
      <c r="A54" s="2" t="str">
        <f ca="1"/>
        <v>SE-123569590</v>
      </c>
      <c r="B54" s="2">
        <f ca="1"/>
        <v>6</v>
      </c>
      <c r="C54" s="2">
        <f ca="1"/>
        <v>118</v>
      </c>
      <c r="D54" s="2" t="str">
        <f ca="1"/>
        <v>Will Hartford</v>
      </c>
      <c r="E54" t="str">
        <f ca="1"/>
        <v>BCH</v>
      </c>
      <c r="F54" s="8">
        <f ca="1"/>
        <v>3.9826388888888886E-4</v>
      </c>
      <c r="G54" t="str">
        <f ca="1"/>
        <v>Male</v>
      </c>
      <c r="H54" t="str">
        <f ca="1"/>
        <v>JV</v>
      </c>
      <c r="I54" s="2">
        <f ca="1"/>
        <v>6</v>
      </c>
      <c r="K54" s="1"/>
      <c r="M54" t="str">
        <f ca="1"/>
        <v>SE-123708420</v>
      </c>
      <c r="N54">
        <f t="shared" ca="1" si="0"/>
        <v>36</v>
      </c>
      <c r="O54">
        <f ca="1"/>
        <v>92</v>
      </c>
      <c r="P54" t="str">
        <f ca="1"/>
        <v xml:space="preserve">Tristan  Andre </v>
      </c>
      <c r="Q54" t="str">
        <f ca="1"/>
        <v>Quincy</v>
      </c>
      <c r="R54" s="7">
        <f ca="1"/>
        <v>4.6516203703703699E-4</v>
      </c>
      <c r="S54" t="str">
        <f ca="1"/>
        <v>Male</v>
      </c>
      <c r="T54" t="str">
        <f ca="1"/>
        <v>JV</v>
      </c>
      <c r="U54">
        <f t="shared" ca="1" si="1"/>
        <v>36</v>
      </c>
    </row>
    <row r="55" spans="1:21" x14ac:dyDescent="0.35">
      <c r="A55" s="2" t="str">
        <f ca="1"/>
        <v>SE-123456295</v>
      </c>
      <c r="B55" s="2">
        <f ca="1"/>
        <v>7</v>
      </c>
      <c r="C55" s="2">
        <f ca="1"/>
        <v>2</v>
      </c>
      <c r="D55" s="2" t="str">
        <f ca="1"/>
        <v>Max Glazer</v>
      </c>
      <c r="E55" t="str">
        <f ca="1"/>
        <v>Needham</v>
      </c>
      <c r="F55" s="8">
        <f ca="1"/>
        <v>4.0127314814814816E-4</v>
      </c>
      <c r="G55" t="str">
        <f ca="1"/>
        <v>Male</v>
      </c>
      <c r="H55" t="str">
        <f ca="1"/>
        <v>JV</v>
      </c>
      <c r="I55" s="2">
        <f ca="1"/>
        <v>7</v>
      </c>
      <c r="K55" s="1"/>
      <c r="M55" t="str">
        <f ca="1"/>
        <v>SE-123659024</v>
      </c>
      <c r="N55">
        <f t="shared" ca="1" si="0"/>
        <v>10</v>
      </c>
      <c r="O55">
        <f ca="1"/>
        <v>93</v>
      </c>
      <c r="P55" t="str">
        <f ca="1"/>
        <v>Alessia Burri</v>
      </c>
      <c r="Q55" t="str">
        <f ca="1"/>
        <v>Hingham</v>
      </c>
      <c r="R55" s="7">
        <f ca="1"/>
        <v>4.6284722222222224E-4</v>
      </c>
      <c r="S55" t="str">
        <f ca="1"/>
        <v>Female</v>
      </c>
      <c r="T55" t="str">
        <f ca="1"/>
        <v>JV</v>
      </c>
      <c r="U55">
        <f t="shared" ca="1" si="1"/>
        <v>10</v>
      </c>
    </row>
    <row r="56" spans="1:21" x14ac:dyDescent="0.35">
      <c r="A56" s="2" t="str">
        <f ca="1"/>
        <v>SE-123629488</v>
      </c>
      <c r="B56" s="2">
        <f ca="1"/>
        <v>8</v>
      </c>
      <c r="C56" s="2">
        <f ca="1"/>
        <v>158</v>
      </c>
      <c r="D56" s="2" t="str">
        <f ca="1"/>
        <v>William Remley</v>
      </c>
      <c r="E56" t="str">
        <f ca="1"/>
        <v>BCH</v>
      </c>
      <c r="F56" s="8">
        <f ca="1"/>
        <v>4.0405092592592587E-4</v>
      </c>
      <c r="G56" t="str">
        <f ca="1"/>
        <v>Male</v>
      </c>
      <c r="H56" t="str">
        <f ca="1"/>
        <v>JV</v>
      </c>
      <c r="I56" s="2">
        <f ca="1"/>
        <v>8</v>
      </c>
      <c r="K56" s="1"/>
      <c r="M56" t="str">
        <f ca="1"/>
        <v>SE-123429958</v>
      </c>
      <c r="N56">
        <f t="shared" ca="1" si="0"/>
        <v>34</v>
      </c>
      <c r="O56">
        <f ca="1"/>
        <v>94</v>
      </c>
      <c r="P56" t="str">
        <f ca="1"/>
        <v>Colin Henderson</v>
      </c>
      <c r="Q56" t="str">
        <f ca="1"/>
        <v>Hingham</v>
      </c>
      <c r="R56" s="7">
        <f ca="1"/>
        <v>4.633101851851852E-4</v>
      </c>
      <c r="S56" t="str">
        <f ca="1"/>
        <v>Male</v>
      </c>
      <c r="T56" t="str">
        <f ca="1"/>
        <v>JV</v>
      </c>
      <c r="U56">
        <f t="shared" ca="1" si="1"/>
        <v>34</v>
      </c>
    </row>
    <row r="57" spans="1:21" x14ac:dyDescent="0.35">
      <c r="A57" s="2" t="str">
        <f ca="1"/>
        <v>SE-123620288</v>
      </c>
      <c r="B57" s="2">
        <f ca="1"/>
        <v>9</v>
      </c>
      <c r="C57" s="2">
        <f ca="1"/>
        <v>178</v>
      </c>
      <c r="D57" s="2" t="str">
        <f ca="1"/>
        <v>Max Klein</v>
      </c>
      <c r="E57" t="str">
        <f ca="1"/>
        <v>BCH</v>
      </c>
      <c r="F57" s="8">
        <f ca="1"/>
        <v>4.0520833333333332E-4</v>
      </c>
      <c r="G57" t="str">
        <f ca="1"/>
        <v>Male</v>
      </c>
      <c r="H57" t="str">
        <f ca="1"/>
        <v>JV</v>
      </c>
      <c r="I57" s="2">
        <f ca="1"/>
        <v>9</v>
      </c>
      <c r="K57" s="1"/>
      <c r="M57" t="str">
        <f ca="1"/>
        <v>SE-123595064</v>
      </c>
      <c r="N57">
        <f t="shared" ca="1" si="0"/>
        <v>53</v>
      </c>
      <c r="O57">
        <f ca="1"/>
        <v>96</v>
      </c>
      <c r="P57" t="str">
        <f ca="1"/>
        <v>Owen Krastin</v>
      </c>
      <c r="Q57" t="str">
        <f ca="1"/>
        <v>Norwell</v>
      </c>
      <c r="R57" s="7">
        <f ca="1"/>
        <v>5.2361111111111109E-4</v>
      </c>
      <c r="S57" t="str">
        <f ca="1"/>
        <v>Male</v>
      </c>
      <c r="T57" t="str">
        <f ca="1"/>
        <v>JV</v>
      </c>
      <c r="U57">
        <f t="shared" ca="1" si="1"/>
        <v>53</v>
      </c>
    </row>
    <row r="58" spans="1:21" x14ac:dyDescent="0.35">
      <c r="A58" s="2" t="str">
        <f ca="1"/>
        <v>SE-123634131</v>
      </c>
      <c r="B58" s="2">
        <f ca="1"/>
        <v>10</v>
      </c>
      <c r="C58" s="2">
        <f ca="1"/>
        <v>218</v>
      </c>
      <c r="D58" s="2" t="str">
        <f ca="1"/>
        <v>Jack Fanning</v>
      </c>
      <c r="E58" t="str">
        <f ca="1"/>
        <v>BCH</v>
      </c>
      <c r="F58" s="8">
        <f ca="1"/>
        <v>4.06712962962963E-4</v>
      </c>
      <c r="G58" t="str">
        <f ca="1"/>
        <v>Male</v>
      </c>
      <c r="H58" t="str">
        <f ca="1"/>
        <v>JV</v>
      </c>
      <c r="I58" s="2">
        <f ca="1"/>
        <v>10</v>
      </c>
      <c r="K58" s="1"/>
      <c r="M58" t="str">
        <f ca="1"/>
        <v>SE-124578104</v>
      </c>
      <c r="N58">
        <f t="shared" ca="1" si="0"/>
        <v>37</v>
      </c>
      <c r="O58">
        <f ca="1"/>
        <v>97</v>
      </c>
      <c r="P58" t="str">
        <f ca="1"/>
        <v>Avery Kennedy</v>
      </c>
      <c r="Q58" t="str">
        <f ca="1"/>
        <v>NDA</v>
      </c>
      <c r="R58" s="7">
        <f ca="1"/>
        <v>7.5347222222222211E-4</v>
      </c>
      <c r="S58" t="str">
        <f ca="1"/>
        <v>Female</v>
      </c>
      <c r="T58" t="str">
        <f ca="1"/>
        <v>JV</v>
      </c>
      <c r="U58">
        <f t="shared" ca="1" si="1"/>
        <v>37</v>
      </c>
    </row>
    <row r="59" spans="1:21" x14ac:dyDescent="0.35">
      <c r="A59" s="2" t="str">
        <f ca="1"/>
        <v>SE-123599885</v>
      </c>
      <c r="B59" s="2">
        <f ca="1"/>
        <v>11</v>
      </c>
      <c r="C59" s="2">
        <f ca="1"/>
        <v>122</v>
      </c>
      <c r="D59" s="2" t="str">
        <f ca="1"/>
        <v>Finn McKeon</v>
      </c>
      <c r="E59" t="str">
        <f ca="1"/>
        <v>Needham</v>
      </c>
      <c r="F59" s="8">
        <f ca="1"/>
        <v>4.0752314814814818E-4</v>
      </c>
      <c r="G59" t="str">
        <f ca="1"/>
        <v>Male</v>
      </c>
      <c r="H59" t="str">
        <f ca="1"/>
        <v>JV</v>
      </c>
      <c r="I59" s="2">
        <f ca="1"/>
        <v>11</v>
      </c>
      <c r="K59" s="1"/>
      <c r="M59" t="str">
        <f ca="1"/>
        <v>SE-123561839</v>
      </c>
      <c r="N59">
        <f t="shared" ca="1" si="0"/>
        <v>15</v>
      </c>
      <c r="O59">
        <f ca="1"/>
        <v>98</v>
      </c>
      <c r="P59" t="str">
        <f ca="1"/>
        <v>Anders Widding</v>
      </c>
      <c r="Q59" t="str">
        <f ca="1"/>
        <v>BCH</v>
      </c>
      <c r="R59" s="7">
        <f ca="1"/>
        <v>4.159722222222222E-4</v>
      </c>
      <c r="S59" t="str">
        <f ca="1"/>
        <v>Male</v>
      </c>
      <c r="T59" t="str">
        <f ca="1"/>
        <v>JV</v>
      </c>
      <c r="U59">
        <f t="shared" ca="1" si="1"/>
        <v>15</v>
      </c>
    </row>
    <row r="60" spans="1:21" x14ac:dyDescent="0.35">
      <c r="A60" s="2" t="str">
        <f ca="1"/>
        <v>SE-123592894</v>
      </c>
      <c r="B60" s="2">
        <f ca="1"/>
        <v>12</v>
      </c>
      <c r="C60" s="2">
        <f ca="1"/>
        <v>36</v>
      </c>
      <c r="D60" s="2" t="str">
        <f ca="1"/>
        <v>Wyatt Franssen</v>
      </c>
      <c r="E60" t="str">
        <f ca="1"/>
        <v>Norwell</v>
      </c>
      <c r="F60" s="8">
        <f ca="1"/>
        <v>4.1099537037037032E-4</v>
      </c>
      <c r="G60" t="str">
        <f ca="1"/>
        <v>Male</v>
      </c>
      <c r="H60" t="str">
        <f ca="1"/>
        <v>JV</v>
      </c>
      <c r="I60" s="2">
        <f ca="1"/>
        <v>12</v>
      </c>
      <c r="K60" s="1"/>
      <c r="M60" t="str">
        <f ca="1"/>
        <v>SE-123523953</v>
      </c>
      <c r="N60">
        <f t="shared" ca="1" si="0"/>
        <v>21</v>
      </c>
      <c r="O60">
        <f ca="1"/>
        <v>101</v>
      </c>
      <c r="P60" t="str">
        <f ca="1"/>
        <v>Madelyn Bracken</v>
      </c>
      <c r="Q60" t="str">
        <f ca="1"/>
        <v>Needham</v>
      </c>
      <c r="R60" s="7">
        <f ca="1"/>
        <v>5.0162037037037037E-4</v>
      </c>
      <c r="S60" t="str">
        <f ca="1"/>
        <v>Female</v>
      </c>
      <c r="T60" t="str">
        <f ca="1"/>
        <v>JV</v>
      </c>
      <c r="U60">
        <f t="shared" ca="1" si="1"/>
        <v>21</v>
      </c>
    </row>
    <row r="61" spans="1:21" x14ac:dyDescent="0.35">
      <c r="A61" s="2" t="str">
        <f ca="1"/>
        <v>SE-123588535</v>
      </c>
      <c r="B61" s="2">
        <f ca="1"/>
        <v>13</v>
      </c>
      <c r="C61" s="2">
        <f ca="1"/>
        <v>46</v>
      </c>
      <c r="D61" s="2" t="str">
        <f ca="1"/>
        <v>Ryan  Tracy</v>
      </c>
      <c r="E61" t="str">
        <f ca="1"/>
        <v>Natick</v>
      </c>
      <c r="F61" s="8">
        <f ca="1"/>
        <v>4.1157407407407408E-4</v>
      </c>
      <c r="G61" t="str">
        <f ca="1"/>
        <v>Male</v>
      </c>
      <c r="H61" t="str">
        <f ca="1"/>
        <v>JV</v>
      </c>
      <c r="I61" s="2">
        <f ca="1"/>
        <v>13</v>
      </c>
      <c r="K61" s="1"/>
      <c r="M61" t="str">
        <f ca="1"/>
        <v>SE-123442307</v>
      </c>
      <c r="N61">
        <f t="shared" ca="1" si="0"/>
        <v>78</v>
      </c>
      <c r="O61">
        <f ca="1"/>
        <v>102</v>
      </c>
      <c r="P61" t="str">
        <f ca="1"/>
        <v>Gautam  Sharma</v>
      </c>
      <c r="Q61" t="str">
        <f ca="1"/>
        <v>Needham</v>
      </c>
      <c r="R61" s="7" t="str">
        <f ca="1"/>
        <v>DNF</v>
      </c>
      <c r="S61" t="str">
        <f ca="1"/>
        <v>Male</v>
      </c>
      <c r="T61" t="str">
        <f ca="1"/>
        <v>JV</v>
      </c>
      <c r="U61">
        <f t="shared" ca="1" si="1"/>
        <v>78</v>
      </c>
    </row>
    <row r="62" spans="1:21" x14ac:dyDescent="0.35">
      <c r="A62" s="2" t="str">
        <f ca="1"/>
        <v>SE-123481669</v>
      </c>
      <c r="B62" s="2">
        <f ca="1"/>
        <v>14</v>
      </c>
      <c r="C62" s="2">
        <f ca="1"/>
        <v>62</v>
      </c>
      <c r="D62" s="2" t="str">
        <f ca="1"/>
        <v>Harrison O'Garr</v>
      </c>
      <c r="E62" t="str">
        <f ca="1"/>
        <v>Needham</v>
      </c>
      <c r="F62" s="8">
        <f ca="1"/>
        <v>4.1504629629629628E-4</v>
      </c>
      <c r="G62" t="str">
        <f ca="1"/>
        <v>Male</v>
      </c>
      <c r="H62" t="str">
        <f ca="1"/>
        <v>JV</v>
      </c>
      <c r="I62" s="2">
        <f ca="1"/>
        <v>14</v>
      </c>
      <c r="K62" s="1"/>
      <c r="M62" t="str">
        <f ca="1"/>
        <v>SE-123452845</v>
      </c>
      <c r="N62">
        <f t="shared" ca="1" si="0"/>
        <v>30</v>
      </c>
      <c r="O62">
        <f ca="1"/>
        <v>104</v>
      </c>
      <c r="P62" t="str">
        <f ca="1"/>
        <v xml:space="preserve">Aidan Chachkes </v>
      </c>
      <c r="Q62" t="str">
        <f ca="1"/>
        <v>Arlington</v>
      </c>
      <c r="R62" s="7">
        <f ca="1"/>
        <v>4.5474537037037038E-4</v>
      </c>
      <c r="S62" t="str">
        <f ca="1"/>
        <v>Male</v>
      </c>
      <c r="T62" t="str">
        <f ca="1"/>
        <v>JV</v>
      </c>
      <c r="U62">
        <f t="shared" ca="1" si="1"/>
        <v>30</v>
      </c>
    </row>
    <row r="63" spans="1:21" x14ac:dyDescent="0.35">
      <c r="A63" s="2" t="str">
        <f ca="1"/>
        <v>SE-123561839</v>
      </c>
      <c r="B63" s="2">
        <f ca="1"/>
        <v>15</v>
      </c>
      <c r="C63" s="2">
        <f ca="1"/>
        <v>98</v>
      </c>
      <c r="D63" s="2" t="str">
        <f ca="1"/>
        <v>Anders Widding</v>
      </c>
      <c r="E63" t="str">
        <f ca="1"/>
        <v>BCH</v>
      </c>
      <c r="F63" s="8">
        <f ca="1"/>
        <v>4.159722222222222E-4</v>
      </c>
      <c r="G63" t="str">
        <f ca="1"/>
        <v>Male</v>
      </c>
      <c r="H63" t="str">
        <f ca="1"/>
        <v>JV</v>
      </c>
      <c r="I63" s="2">
        <f ca="1"/>
        <v>15</v>
      </c>
      <c r="K63" s="1"/>
      <c r="M63" t="str">
        <f ca="1"/>
        <v>SE-123588113</v>
      </c>
      <c r="N63">
        <f t="shared" ca="1" si="0"/>
        <v>26</v>
      </c>
      <c r="O63">
        <f ca="1"/>
        <v>105</v>
      </c>
      <c r="P63" t="str">
        <f ca="1"/>
        <v>Elizabeth Luther</v>
      </c>
      <c r="Q63" t="str">
        <f ca="1"/>
        <v>Natick</v>
      </c>
      <c r="R63" s="7">
        <f ca="1"/>
        <v>5.2928240740740735E-4</v>
      </c>
      <c r="S63" t="str">
        <f ca="1"/>
        <v>Female</v>
      </c>
      <c r="T63" t="str">
        <f ca="1"/>
        <v>JV</v>
      </c>
      <c r="U63">
        <f t="shared" ca="1" si="1"/>
        <v>26</v>
      </c>
    </row>
    <row r="64" spans="1:21" x14ac:dyDescent="0.35">
      <c r="A64" s="2" t="str">
        <f ca="1"/>
        <v>SE-123452413</v>
      </c>
      <c r="B64" s="2">
        <f ca="1"/>
        <v>16</v>
      </c>
      <c r="C64" s="2">
        <f ca="1"/>
        <v>22</v>
      </c>
      <c r="D64" s="2" t="str">
        <f ca="1"/>
        <v>William Whiteley</v>
      </c>
      <c r="E64" t="str">
        <f ca="1"/>
        <v>Needham</v>
      </c>
      <c r="F64" s="8">
        <f ca="1"/>
        <v>4.1655092592592595E-4</v>
      </c>
      <c r="G64" t="str">
        <f ca="1"/>
        <v>Male</v>
      </c>
      <c r="H64" t="str">
        <f ca="1"/>
        <v>JV</v>
      </c>
      <c r="I64" s="2">
        <f ca="1"/>
        <v>16</v>
      </c>
      <c r="K64" s="1"/>
      <c r="M64" t="str">
        <f ca="1"/>
        <v>SE-123580619</v>
      </c>
      <c r="N64">
        <f t="shared" ca="1" si="0"/>
        <v>78</v>
      </c>
      <c r="O64">
        <f ca="1"/>
        <v>106</v>
      </c>
      <c r="P64" t="str">
        <f ca="1"/>
        <v>Elijah Staples</v>
      </c>
      <c r="Q64" t="str">
        <f ca="1"/>
        <v>Natick</v>
      </c>
      <c r="R64" s="7" t="str">
        <f ca="1"/>
        <v>DNF</v>
      </c>
      <c r="S64" t="str">
        <f ca="1"/>
        <v>Male</v>
      </c>
      <c r="T64" t="str">
        <f ca="1"/>
        <v>JV</v>
      </c>
      <c r="U64">
        <f t="shared" ca="1" si="1"/>
        <v>78</v>
      </c>
    </row>
    <row r="65" spans="1:21" x14ac:dyDescent="0.35">
      <c r="A65" s="2" t="str">
        <f ca="1"/>
        <v>SE-123455686</v>
      </c>
      <c r="B65" s="2">
        <f ca="1"/>
        <v>17</v>
      </c>
      <c r="C65" s="2">
        <f ca="1"/>
        <v>82</v>
      </c>
      <c r="D65" s="2" t="str">
        <f ca="1"/>
        <v>Jack Dudley</v>
      </c>
      <c r="E65" t="str">
        <f ca="1"/>
        <v>Needham</v>
      </c>
      <c r="F65" s="8">
        <f ca="1"/>
        <v>4.171296296296296E-4</v>
      </c>
      <c r="G65" t="str">
        <f ca="1"/>
        <v>Male</v>
      </c>
      <c r="H65" t="str">
        <f ca="1"/>
        <v>JV</v>
      </c>
      <c r="I65" s="2">
        <f ca="1"/>
        <v>17</v>
      </c>
      <c r="K65" s="1"/>
      <c r="M65" t="str">
        <f ca="1"/>
        <v>SE-123483151</v>
      </c>
      <c r="N65">
        <f t="shared" ca="1" si="0"/>
        <v>23</v>
      </c>
      <c r="O65">
        <f ca="1"/>
        <v>113</v>
      </c>
      <c r="P65" t="str">
        <f ca="1"/>
        <v>Clementina Ferichola</v>
      </c>
      <c r="Q65" t="str">
        <f ca="1"/>
        <v>Hingham</v>
      </c>
      <c r="R65" s="7">
        <f ca="1"/>
        <v>5.0439814814814813E-4</v>
      </c>
      <c r="S65" t="str">
        <f ca="1"/>
        <v>Female</v>
      </c>
      <c r="T65" t="str">
        <f ca="1"/>
        <v>JV</v>
      </c>
      <c r="U65">
        <f t="shared" ca="1" si="1"/>
        <v>23</v>
      </c>
    </row>
    <row r="66" spans="1:21" x14ac:dyDescent="0.35">
      <c r="A66" s="2" t="str">
        <f ca="1"/>
        <v>SE-123622658</v>
      </c>
      <c r="B66" s="2">
        <f ca="1"/>
        <v>18</v>
      </c>
      <c r="C66" s="2">
        <f ca="1"/>
        <v>42</v>
      </c>
      <c r="D66" s="2" t="str">
        <f ca="1"/>
        <v>Owen Pollard</v>
      </c>
      <c r="E66" t="str">
        <f ca="1"/>
        <v>Needham</v>
      </c>
      <c r="F66" s="8">
        <f ca="1"/>
        <v>4.2349537037037041E-4</v>
      </c>
      <c r="G66" t="str">
        <f ca="1"/>
        <v>Male</v>
      </c>
      <c r="H66" t="str">
        <f ca="1"/>
        <v>JV</v>
      </c>
      <c r="I66" s="2">
        <f ca="1"/>
        <v>18</v>
      </c>
      <c r="K66" s="1"/>
      <c r="M66" t="str">
        <f ca="1"/>
        <v>SE-123633144</v>
      </c>
      <c r="N66">
        <f t="shared" ca="1" si="0"/>
        <v>58</v>
      </c>
      <c r="O66">
        <f ca="1"/>
        <v>114</v>
      </c>
      <c r="P66" t="str">
        <f ca="1"/>
        <v>jack weggeman</v>
      </c>
      <c r="Q66" t="str">
        <f ca="1"/>
        <v>Hingham</v>
      </c>
      <c r="R66" s="7">
        <f ca="1"/>
        <v>5.4131944444444453E-4</v>
      </c>
      <c r="S66" t="str">
        <f ca="1"/>
        <v>Male</v>
      </c>
      <c r="T66" t="str">
        <f ca="1"/>
        <v>JV</v>
      </c>
      <c r="U66">
        <f t="shared" ca="1" si="1"/>
        <v>58</v>
      </c>
    </row>
    <row r="67" spans="1:21" x14ac:dyDescent="0.35">
      <c r="A67" s="2" t="str">
        <f ca="1"/>
        <v>SE-123618590</v>
      </c>
      <c r="B67" s="2">
        <f ca="1"/>
        <v>19</v>
      </c>
      <c r="C67" s="2">
        <f ca="1"/>
        <v>26</v>
      </c>
      <c r="D67" s="2" t="str">
        <f ca="1"/>
        <v>Juan Gondelles</v>
      </c>
      <c r="E67" t="str">
        <f ca="1"/>
        <v>Natick</v>
      </c>
      <c r="F67" s="8">
        <f ca="1"/>
        <v>4.2372685185185184E-4</v>
      </c>
      <c r="G67" t="str">
        <f ca="1"/>
        <v>Male</v>
      </c>
      <c r="H67" t="str">
        <f ca="1"/>
        <v>JV</v>
      </c>
      <c r="I67" s="2">
        <f ca="1"/>
        <v>19</v>
      </c>
      <c r="K67" s="1"/>
      <c r="M67" t="str">
        <f ca="1"/>
        <v>SE-123687027</v>
      </c>
      <c r="N67">
        <f t="shared" ref="N67:N130" ca="1" si="2">IF(ISBLANK(M67),"",IF(ISNUMBER(R67),COUNTIFS(R:R,"&lt;"&amp;R67,S:S,S67,T:T,T67)+1,COUNTIFS(S:S,S67,T:T,T67)))</f>
        <v>78</v>
      </c>
      <c r="O67">
        <f ca="1"/>
        <v>116</v>
      </c>
      <c r="P67" t="str">
        <f ca="1"/>
        <v>Seamus Reardon</v>
      </c>
      <c r="Q67" t="str">
        <f ca="1"/>
        <v>Norwell</v>
      </c>
      <c r="R67" s="7" t="str">
        <f ca="1"/>
        <v>DNF</v>
      </c>
      <c r="S67" t="str">
        <f ca="1"/>
        <v>Male</v>
      </c>
      <c r="T67" t="str">
        <f ca="1"/>
        <v>JV</v>
      </c>
      <c r="U67">
        <f t="shared" ref="U67:U130" ca="1" si="3">IF(ISBLANK(M67),"",IF(ISNUMBER(R67),COUNTIFS(R:R,"&lt;"&amp;R67,S:S,S67)+1,COUNTIFS(S:S,S67)))</f>
        <v>78</v>
      </c>
    </row>
    <row r="68" spans="1:21" x14ac:dyDescent="0.35">
      <c r="A68" s="2" t="str">
        <f ca="1"/>
        <v>SE-123432004</v>
      </c>
      <c r="B68" s="2">
        <f ca="1"/>
        <v>20</v>
      </c>
      <c r="C68" s="2">
        <f ca="1"/>
        <v>14</v>
      </c>
      <c r="D68" s="2" t="str">
        <f ca="1"/>
        <v>Sergio Munoz Albors</v>
      </c>
      <c r="E68" t="str">
        <f ca="1"/>
        <v>Hingham</v>
      </c>
      <c r="F68" s="8">
        <f ca="1"/>
        <v>4.2407407407407406E-4</v>
      </c>
      <c r="G68" t="str">
        <f ca="1"/>
        <v>Male</v>
      </c>
      <c r="H68" t="str">
        <f ca="1"/>
        <v>JV</v>
      </c>
      <c r="I68" s="2">
        <f ca="1"/>
        <v>20</v>
      </c>
      <c r="K68" s="1"/>
      <c r="M68" t="str">
        <f ca="1"/>
        <v>SE-123655844</v>
      </c>
      <c r="N68">
        <f t="shared" ca="1" si="2"/>
        <v>3</v>
      </c>
      <c r="O68">
        <f ca="1"/>
        <v>117</v>
      </c>
      <c r="P68" t="str">
        <f ca="1"/>
        <v>Emma Zilinski</v>
      </c>
      <c r="Q68" t="str">
        <f ca="1"/>
        <v>NDA</v>
      </c>
      <c r="R68" s="7">
        <f ca="1"/>
        <v>4.4652777777777773E-4</v>
      </c>
      <c r="S68" t="str">
        <f ca="1"/>
        <v>Female</v>
      </c>
      <c r="T68" t="str">
        <f ca="1"/>
        <v>JV</v>
      </c>
      <c r="U68">
        <f t="shared" ca="1" si="3"/>
        <v>3</v>
      </c>
    </row>
    <row r="69" spans="1:21" x14ac:dyDescent="0.35">
      <c r="A69" s="2" t="str">
        <f ca="1"/>
        <v>SE-123588286</v>
      </c>
      <c r="B69" s="2">
        <f ca="1"/>
        <v>21</v>
      </c>
      <c r="C69" s="2">
        <f ca="1"/>
        <v>146</v>
      </c>
      <c r="D69" s="2" t="str">
        <f ca="1"/>
        <v>Matthew Tracy</v>
      </c>
      <c r="E69" t="str">
        <f ca="1"/>
        <v>Natick</v>
      </c>
      <c r="F69" s="8">
        <f ca="1"/>
        <v>4.253472222222222E-4</v>
      </c>
      <c r="G69" t="str">
        <f ca="1"/>
        <v>Male</v>
      </c>
      <c r="H69" t="str">
        <f ca="1"/>
        <v>JV</v>
      </c>
      <c r="I69" s="2">
        <f ca="1"/>
        <v>21</v>
      </c>
      <c r="K69" s="1"/>
      <c r="M69" t="str">
        <f ca="1"/>
        <v>SE-123569590</v>
      </c>
      <c r="N69">
        <f t="shared" ca="1" si="2"/>
        <v>6</v>
      </c>
      <c r="O69">
        <f ca="1"/>
        <v>118</v>
      </c>
      <c r="P69" t="str">
        <f ca="1"/>
        <v>Will Hartford</v>
      </c>
      <c r="Q69" t="str">
        <f ca="1"/>
        <v>BCH</v>
      </c>
      <c r="R69" s="7">
        <f ca="1"/>
        <v>3.9826388888888886E-4</v>
      </c>
      <c r="S69" t="str">
        <f ca="1"/>
        <v>Male</v>
      </c>
      <c r="T69" t="str">
        <f ca="1"/>
        <v>JV</v>
      </c>
      <c r="U69">
        <f t="shared" ca="1" si="3"/>
        <v>6</v>
      </c>
    </row>
    <row r="70" spans="1:21" x14ac:dyDescent="0.35">
      <c r="A70" s="2" t="str">
        <f ca="1"/>
        <v>SE-123442711</v>
      </c>
      <c r="B70" s="2">
        <f ca="1"/>
        <v>22</v>
      </c>
      <c r="C70" s="2">
        <f ca="1"/>
        <v>142</v>
      </c>
      <c r="D70" s="2" t="str">
        <f ca="1"/>
        <v>Jack Dufort</v>
      </c>
      <c r="E70" t="str">
        <f ca="1"/>
        <v>Needham</v>
      </c>
      <c r="F70" s="8">
        <f ca="1"/>
        <v>4.2569444444444447E-4</v>
      </c>
      <c r="G70" t="str">
        <f ca="1"/>
        <v>Male</v>
      </c>
      <c r="H70" t="str">
        <f ca="1"/>
        <v>JV</v>
      </c>
      <c r="I70" s="2">
        <f ca="1"/>
        <v>22</v>
      </c>
      <c r="K70" s="1"/>
      <c r="M70" t="str">
        <f ca="1"/>
        <v>SE-123431873</v>
      </c>
      <c r="N70">
        <f t="shared" ca="1" si="2"/>
        <v>24</v>
      </c>
      <c r="O70">
        <f ca="1"/>
        <v>121</v>
      </c>
      <c r="P70" t="str">
        <f ca="1"/>
        <v>Norah Mullen</v>
      </c>
      <c r="Q70" t="str">
        <f ca="1"/>
        <v>Needham</v>
      </c>
      <c r="R70" s="7">
        <f ca="1"/>
        <v>5.1620370370370372E-4</v>
      </c>
      <c r="S70" t="str">
        <f ca="1"/>
        <v>Female</v>
      </c>
      <c r="T70" t="str">
        <f ca="1"/>
        <v>JV</v>
      </c>
      <c r="U70">
        <f t="shared" ca="1" si="3"/>
        <v>24</v>
      </c>
    </row>
    <row r="71" spans="1:21" x14ac:dyDescent="0.35">
      <c r="A71" s="2" t="str">
        <f ca="1"/>
        <v>SE-123462239</v>
      </c>
      <c r="B71" s="2">
        <f ca="1"/>
        <v>23</v>
      </c>
      <c r="C71" s="2">
        <f ca="1"/>
        <v>126</v>
      </c>
      <c r="D71" s="2" t="str">
        <f ca="1"/>
        <v>Kadrik Young</v>
      </c>
      <c r="E71" t="str">
        <f ca="1"/>
        <v>Natick</v>
      </c>
      <c r="F71" s="8">
        <f ca="1"/>
        <v>4.2685185185185187E-4</v>
      </c>
      <c r="G71" t="str">
        <f ca="1"/>
        <v>Male</v>
      </c>
      <c r="H71" t="str">
        <f ca="1"/>
        <v>JV</v>
      </c>
      <c r="I71" s="2">
        <f ca="1"/>
        <v>23</v>
      </c>
      <c r="K71" s="1"/>
      <c r="M71" t="str">
        <f ca="1"/>
        <v>SE-123599885</v>
      </c>
      <c r="N71">
        <f t="shared" ca="1" si="2"/>
        <v>11</v>
      </c>
      <c r="O71">
        <f ca="1"/>
        <v>122</v>
      </c>
      <c r="P71" t="str">
        <f ca="1"/>
        <v>Finn McKeon</v>
      </c>
      <c r="Q71" t="str">
        <f ca="1"/>
        <v>Needham</v>
      </c>
      <c r="R71" s="7">
        <f ca="1"/>
        <v>4.0752314814814818E-4</v>
      </c>
      <c r="S71" t="str">
        <f ca="1"/>
        <v>Male</v>
      </c>
      <c r="T71" t="str">
        <f ca="1"/>
        <v>JV</v>
      </c>
      <c r="U71">
        <f t="shared" ca="1" si="3"/>
        <v>11</v>
      </c>
    </row>
    <row r="72" spans="1:21" x14ac:dyDescent="0.35">
      <c r="A72" s="2" t="str">
        <f ca="1"/>
        <v>SE-123719493</v>
      </c>
      <c r="B72" s="2">
        <f ca="1"/>
        <v>24</v>
      </c>
      <c r="C72" s="2">
        <f ca="1"/>
        <v>18</v>
      </c>
      <c r="D72" s="2" t="str">
        <f ca="1"/>
        <v>Maguire Diem</v>
      </c>
      <c r="E72" t="str">
        <f ca="1"/>
        <v>BCH</v>
      </c>
      <c r="F72" s="8">
        <f ca="1"/>
        <v>4.2696759259259261E-4</v>
      </c>
      <c r="G72" t="str">
        <f ca="1"/>
        <v>Male</v>
      </c>
      <c r="H72" t="str">
        <f ca="1"/>
        <v>JV</v>
      </c>
      <c r="I72" s="2">
        <f ca="1"/>
        <v>24</v>
      </c>
      <c r="K72" s="1"/>
      <c r="M72" t="str">
        <f ca="1"/>
        <v>SE-123462239</v>
      </c>
      <c r="N72">
        <f t="shared" ca="1" si="2"/>
        <v>23</v>
      </c>
      <c r="O72">
        <f ca="1"/>
        <v>126</v>
      </c>
      <c r="P72" t="str">
        <f ca="1"/>
        <v>Kadrik Young</v>
      </c>
      <c r="Q72" t="str">
        <f ca="1"/>
        <v>Natick</v>
      </c>
      <c r="R72" s="7">
        <f ca="1"/>
        <v>4.2685185185185187E-4</v>
      </c>
      <c r="S72" t="str">
        <f ca="1"/>
        <v>Male</v>
      </c>
      <c r="T72" t="str">
        <f ca="1"/>
        <v>JV</v>
      </c>
      <c r="U72">
        <f t="shared" ca="1" si="3"/>
        <v>23</v>
      </c>
    </row>
    <row r="73" spans="1:21" x14ac:dyDescent="0.35">
      <c r="A73" s="2" t="str">
        <f ca="1"/>
        <v>SE-123438113</v>
      </c>
      <c r="B73" s="2">
        <f ca="1"/>
        <v>25</v>
      </c>
      <c r="C73" s="2">
        <f ca="1"/>
        <v>242</v>
      </c>
      <c r="D73" s="2" t="str">
        <f ca="1"/>
        <v>Josh Fransblow</v>
      </c>
      <c r="E73" t="str">
        <f ca="1"/>
        <v>Needham</v>
      </c>
      <c r="F73" s="8">
        <f ca="1"/>
        <v>4.2939814814814815E-4</v>
      </c>
      <c r="G73" t="str">
        <f ca="1"/>
        <v>Male</v>
      </c>
      <c r="H73" t="str">
        <f ca="1"/>
        <v>JV</v>
      </c>
      <c r="I73" s="2">
        <f ca="1"/>
        <v>25</v>
      </c>
      <c r="K73" s="1"/>
      <c r="M73" t="str">
        <f ca="1"/>
        <v>SE-123525867</v>
      </c>
      <c r="N73">
        <f t="shared" ca="1" si="2"/>
        <v>47</v>
      </c>
      <c r="O73">
        <f ca="1"/>
        <v>133</v>
      </c>
      <c r="P73" t="str">
        <f ca="1"/>
        <v>Louisa Orth</v>
      </c>
      <c r="Q73" t="str">
        <f ca="1"/>
        <v>Hingham</v>
      </c>
      <c r="R73" s="7" t="str">
        <f ca="1"/>
        <v>DSQ</v>
      </c>
      <c r="S73" t="str">
        <f ca="1"/>
        <v>Female</v>
      </c>
      <c r="T73" t="str">
        <f ca="1"/>
        <v>JV</v>
      </c>
      <c r="U73">
        <f t="shared" ca="1" si="3"/>
        <v>47</v>
      </c>
    </row>
    <row r="74" spans="1:21" x14ac:dyDescent="0.35">
      <c r="A74" s="2" t="str">
        <f ca="1"/>
        <v>SE-123554382</v>
      </c>
      <c r="B74" s="2">
        <f ca="1"/>
        <v>26</v>
      </c>
      <c r="C74" s="2">
        <f ca="1"/>
        <v>64</v>
      </c>
      <c r="D74" s="2" t="str">
        <f ca="1"/>
        <v>Derek  Brandon</v>
      </c>
      <c r="E74" t="str">
        <f ca="1"/>
        <v>Arlington</v>
      </c>
      <c r="F74" s="8">
        <f ca="1"/>
        <v>4.3229166666666671E-4</v>
      </c>
      <c r="G74" t="str">
        <f ca="1"/>
        <v>Male</v>
      </c>
      <c r="H74" t="str">
        <f ca="1"/>
        <v>JV</v>
      </c>
      <c r="I74" s="2">
        <f ca="1"/>
        <v>26</v>
      </c>
      <c r="K74" s="1"/>
      <c r="M74" t="str">
        <f ca="1"/>
        <v>SE-123730325</v>
      </c>
      <c r="N74">
        <f t="shared" ca="1" si="2"/>
        <v>47</v>
      </c>
      <c r="O74">
        <f ca="1"/>
        <v>137</v>
      </c>
      <c r="P74" t="str">
        <f ca="1"/>
        <v>Genna Damato</v>
      </c>
      <c r="Q74" t="str">
        <f ca="1"/>
        <v>NDA</v>
      </c>
      <c r="R74" s="7" t="str">
        <f ca="1"/>
        <v>DNF</v>
      </c>
      <c r="S74" t="str">
        <f ca="1"/>
        <v>Female</v>
      </c>
      <c r="T74" t="str">
        <f ca="1"/>
        <v>JV</v>
      </c>
      <c r="U74">
        <f t="shared" ca="1" si="3"/>
        <v>47</v>
      </c>
    </row>
    <row r="75" spans="1:21" x14ac:dyDescent="0.35">
      <c r="A75" s="2" t="str">
        <f ca="1"/>
        <v>SE-123556350</v>
      </c>
      <c r="B75" s="2">
        <f ca="1"/>
        <v>27</v>
      </c>
      <c r="C75" s="2">
        <f ca="1"/>
        <v>336</v>
      </c>
      <c r="D75" s="2" t="str">
        <f ca="1"/>
        <v>Zain  Khan</v>
      </c>
      <c r="E75" t="str">
        <f ca="1"/>
        <v>BCH</v>
      </c>
      <c r="F75" s="8">
        <f ca="1"/>
        <v>4.4513888888888891E-4</v>
      </c>
      <c r="G75" t="str">
        <f ca="1"/>
        <v>Male</v>
      </c>
      <c r="H75" t="str">
        <f ca="1"/>
        <v>JV</v>
      </c>
      <c r="I75" s="2">
        <f ca="1"/>
        <v>27</v>
      </c>
      <c r="K75" s="1"/>
      <c r="M75" t="str">
        <f ca="1"/>
        <v>SE-123588359</v>
      </c>
      <c r="N75">
        <f t="shared" ca="1" si="2"/>
        <v>22</v>
      </c>
      <c r="O75">
        <f ca="1"/>
        <v>141</v>
      </c>
      <c r="P75" t="str">
        <f ca="1"/>
        <v>Elisabeth Diepold</v>
      </c>
      <c r="Q75" t="str">
        <f ca="1"/>
        <v>Needham</v>
      </c>
      <c r="R75" s="7">
        <f ca="1"/>
        <v>5.0358796296296295E-4</v>
      </c>
      <c r="S75" t="str">
        <f ca="1"/>
        <v>Female</v>
      </c>
      <c r="T75" t="str">
        <f ca="1"/>
        <v>JV</v>
      </c>
      <c r="U75">
        <f t="shared" ca="1" si="3"/>
        <v>22</v>
      </c>
    </row>
    <row r="76" spans="1:21" x14ac:dyDescent="0.35">
      <c r="A76" s="2" t="str">
        <f ca="1"/>
        <v>SE-123551748</v>
      </c>
      <c r="B76" s="2">
        <f ca="1"/>
        <v>28</v>
      </c>
      <c r="C76" s="2">
        <f ca="1"/>
        <v>78</v>
      </c>
      <c r="D76" s="2" t="str">
        <f ca="1"/>
        <v>Dean Romano</v>
      </c>
      <c r="E76" t="str">
        <f ca="1"/>
        <v>BCH</v>
      </c>
      <c r="F76" s="8">
        <f ca="1"/>
        <v>4.4537037037037033E-4</v>
      </c>
      <c r="G76" t="str">
        <f ca="1"/>
        <v>Male</v>
      </c>
      <c r="H76" t="str">
        <f ca="1"/>
        <v>JV</v>
      </c>
      <c r="I76" s="2">
        <f ca="1"/>
        <v>28</v>
      </c>
      <c r="K76" s="1"/>
      <c r="M76" t="str">
        <f ca="1"/>
        <v>SE-123442711</v>
      </c>
      <c r="N76">
        <f t="shared" ca="1" si="2"/>
        <v>22</v>
      </c>
      <c r="O76">
        <f ca="1"/>
        <v>142</v>
      </c>
      <c r="P76" t="str">
        <f ca="1"/>
        <v>Jack Dufort</v>
      </c>
      <c r="Q76" t="str">
        <f ca="1"/>
        <v>Needham</v>
      </c>
      <c r="R76" s="7">
        <f ca="1"/>
        <v>4.2569444444444447E-4</v>
      </c>
      <c r="S76" t="str">
        <f ca="1"/>
        <v>Male</v>
      </c>
      <c r="T76" t="str">
        <f ca="1"/>
        <v>JV</v>
      </c>
      <c r="U76">
        <f t="shared" ca="1" si="3"/>
        <v>22</v>
      </c>
    </row>
    <row r="77" spans="1:21" x14ac:dyDescent="0.35">
      <c r="A77" s="2" t="str">
        <f ca="1"/>
        <v>SE-123427575</v>
      </c>
      <c r="B77" s="2">
        <f ca="1"/>
        <v>29</v>
      </c>
      <c r="C77" s="2">
        <f ca="1"/>
        <v>44</v>
      </c>
      <c r="D77" s="2" t="str">
        <f ca="1"/>
        <v>Bodhi Demers</v>
      </c>
      <c r="E77" t="str">
        <f ca="1"/>
        <v>Arlington</v>
      </c>
      <c r="F77" s="8">
        <f ca="1"/>
        <v>4.5381944444444446E-4</v>
      </c>
      <c r="G77" t="str">
        <f ca="1"/>
        <v>Male</v>
      </c>
      <c r="H77" t="str">
        <f ca="1"/>
        <v>JV</v>
      </c>
      <c r="I77" s="2">
        <f ca="1"/>
        <v>29</v>
      </c>
      <c r="K77" s="1"/>
      <c r="M77" t="str">
        <f ca="1"/>
        <v>SE-123453364</v>
      </c>
      <c r="N77">
        <f t="shared" ca="1" si="2"/>
        <v>43</v>
      </c>
      <c r="O77">
        <f ca="1"/>
        <v>144</v>
      </c>
      <c r="P77" t="str">
        <f ca="1"/>
        <v>Patrick Mauger</v>
      </c>
      <c r="Q77" t="str">
        <f ca="1"/>
        <v>Arlington</v>
      </c>
      <c r="R77" s="7">
        <f ca="1"/>
        <v>4.8831018518518516E-4</v>
      </c>
      <c r="S77" t="str">
        <f ca="1"/>
        <v>Male</v>
      </c>
      <c r="T77" t="str">
        <f ca="1"/>
        <v>JV</v>
      </c>
      <c r="U77">
        <f t="shared" ca="1" si="3"/>
        <v>43</v>
      </c>
    </row>
    <row r="78" spans="1:21" x14ac:dyDescent="0.35">
      <c r="A78" s="2" t="str">
        <f ca="1"/>
        <v>SE-123452845</v>
      </c>
      <c r="B78" s="2">
        <f ca="1"/>
        <v>30</v>
      </c>
      <c r="C78" s="2">
        <f ca="1"/>
        <v>104</v>
      </c>
      <c r="D78" s="2" t="str">
        <f ca="1"/>
        <v xml:space="preserve">Aidan Chachkes </v>
      </c>
      <c r="E78" t="str">
        <f ca="1"/>
        <v>Arlington</v>
      </c>
      <c r="F78" s="8">
        <f ca="1"/>
        <v>4.5474537037037038E-4</v>
      </c>
      <c r="G78" t="str">
        <f ca="1"/>
        <v>Male</v>
      </c>
      <c r="H78" t="str">
        <f ca="1"/>
        <v>JV</v>
      </c>
      <c r="I78" s="2">
        <f ca="1"/>
        <v>30</v>
      </c>
      <c r="M78" t="str">
        <f ca="1"/>
        <v>SE-123588286</v>
      </c>
      <c r="N78">
        <f t="shared" ca="1" si="2"/>
        <v>21</v>
      </c>
      <c r="O78">
        <f ca="1"/>
        <v>146</v>
      </c>
      <c r="P78" t="str">
        <f ca="1"/>
        <v>Matthew Tracy</v>
      </c>
      <c r="Q78" t="str">
        <f ca="1"/>
        <v>Natick</v>
      </c>
      <c r="R78" s="7">
        <f ca="1"/>
        <v>4.253472222222222E-4</v>
      </c>
      <c r="S78" t="str">
        <f ca="1"/>
        <v>Male</v>
      </c>
      <c r="T78" t="str">
        <f ca="1"/>
        <v>JV</v>
      </c>
      <c r="U78">
        <f t="shared" ca="1" si="3"/>
        <v>21</v>
      </c>
    </row>
    <row r="79" spans="1:21" x14ac:dyDescent="0.35">
      <c r="A79" s="2" t="str">
        <f ca="1"/>
        <v>SE-123643674</v>
      </c>
      <c r="B79" s="2">
        <f ca="1"/>
        <v>31</v>
      </c>
      <c r="C79" s="2">
        <f ca="1"/>
        <v>12</v>
      </c>
      <c r="D79" s="2" t="str">
        <f ca="1"/>
        <v>Max  Gaudiano</v>
      </c>
      <c r="E79" t="str">
        <f ca="1"/>
        <v>Quincy</v>
      </c>
      <c r="F79" s="8">
        <f ca="1"/>
        <v>4.5601851851851852E-4</v>
      </c>
      <c r="G79" t="str">
        <f ca="1"/>
        <v>Male</v>
      </c>
      <c r="H79" t="str">
        <f ca="1"/>
        <v>JV</v>
      </c>
      <c r="I79" s="2">
        <f ca="1"/>
        <v>31</v>
      </c>
      <c r="M79" t="str">
        <f ca="1"/>
        <v>SE-123512972</v>
      </c>
      <c r="N79">
        <f t="shared" ca="1" si="2"/>
        <v>27</v>
      </c>
      <c r="O79">
        <f ca="1"/>
        <v>153</v>
      </c>
      <c r="P79" t="str">
        <f ca="1"/>
        <v>Kate Crespi</v>
      </c>
      <c r="Q79" t="str">
        <f ca="1"/>
        <v>Hingham</v>
      </c>
      <c r="R79" s="7">
        <f ca="1"/>
        <v>5.311342592592593E-4</v>
      </c>
      <c r="S79" t="str">
        <f ca="1"/>
        <v>Female</v>
      </c>
      <c r="T79" t="str">
        <f ca="1"/>
        <v>JV</v>
      </c>
      <c r="U79">
        <f t="shared" ca="1" si="3"/>
        <v>27</v>
      </c>
    </row>
    <row r="80" spans="1:21" x14ac:dyDescent="0.35">
      <c r="A80" s="2" t="str">
        <f ca="1"/>
        <v>SE-123445066</v>
      </c>
      <c r="B80" s="2">
        <f ca="1"/>
        <v>32</v>
      </c>
      <c r="C80" s="2">
        <f ca="1"/>
        <v>4</v>
      </c>
      <c r="D80" s="2" t="str">
        <f ca="1"/>
        <v>Gideon Rosenblatt</v>
      </c>
      <c r="E80" t="str">
        <f ca="1"/>
        <v>Arlington</v>
      </c>
      <c r="F80" s="8">
        <f ca="1"/>
        <v>4.5671296296296296E-4</v>
      </c>
      <c r="G80" t="str">
        <f ca="1"/>
        <v>Male</v>
      </c>
      <c r="H80" t="str">
        <f ca="1"/>
        <v>JV</v>
      </c>
      <c r="I80" s="2">
        <f ca="1"/>
        <v>32</v>
      </c>
      <c r="K80" s="1"/>
      <c r="M80" t="str">
        <f ca="1"/>
        <v>SE-123659331</v>
      </c>
      <c r="N80">
        <f t="shared" ca="1" si="2"/>
        <v>48</v>
      </c>
      <c r="O80">
        <f ca="1"/>
        <v>154</v>
      </c>
      <c r="P80" t="str">
        <f ca="1"/>
        <v>Owen Cline</v>
      </c>
      <c r="Q80" t="str">
        <f ca="1"/>
        <v>Hingham</v>
      </c>
      <c r="R80" s="7">
        <f ca="1"/>
        <v>5.0150462962962963E-4</v>
      </c>
      <c r="S80" t="str">
        <f ca="1"/>
        <v>Male</v>
      </c>
      <c r="T80" t="str">
        <f ca="1"/>
        <v>JV</v>
      </c>
      <c r="U80">
        <f t="shared" ca="1" si="3"/>
        <v>48</v>
      </c>
    </row>
    <row r="81" spans="1:21" x14ac:dyDescent="0.35">
      <c r="A81" s="2" t="str">
        <f ca="1"/>
        <v>SE-123605599</v>
      </c>
      <c r="B81" s="2">
        <f ca="1"/>
        <v>33</v>
      </c>
      <c r="C81" s="2">
        <f ca="1"/>
        <v>182</v>
      </c>
      <c r="D81" s="2" t="str">
        <f ca="1"/>
        <v>Nirvan Pandya</v>
      </c>
      <c r="E81" t="str">
        <f ca="1"/>
        <v>Needham</v>
      </c>
      <c r="F81" s="8">
        <f ca="1"/>
        <v>4.5960648148148147E-4</v>
      </c>
      <c r="G81" t="str">
        <f ca="1"/>
        <v>Male</v>
      </c>
      <c r="H81" t="str">
        <f ca="1"/>
        <v>JV</v>
      </c>
      <c r="I81" s="2">
        <f ca="1"/>
        <v>33</v>
      </c>
      <c r="K81" s="1"/>
      <c r="M81" t="str">
        <f ca="1"/>
        <v>SE-123804786</v>
      </c>
      <c r="N81">
        <f t="shared" ca="1" si="2"/>
        <v>78</v>
      </c>
      <c r="O81">
        <f ca="1"/>
        <v>156</v>
      </c>
      <c r="P81" t="str">
        <f ca="1"/>
        <v>Jack Broderick</v>
      </c>
      <c r="Q81" t="str">
        <f ca="1"/>
        <v>Norwell</v>
      </c>
      <c r="R81" s="7" t="str">
        <f ca="1"/>
        <v>DNF</v>
      </c>
      <c r="S81" t="str">
        <f ca="1"/>
        <v>Male</v>
      </c>
      <c r="T81" t="str">
        <f ca="1"/>
        <v>JV</v>
      </c>
      <c r="U81">
        <f t="shared" ca="1" si="3"/>
        <v>78</v>
      </c>
    </row>
    <row r="82" spans="1:21" x14ac:dyDescent="0.35">
      <c r="A82" s="2" t="str">
        <f ca="1"/>
        <v>SE-123429958</v>
      </c>
      <c r="B82" s="2">
        <f ca="1"/>
        <v>34</v>
      </c>
      <c r="C82" s="2">
        <f ca="1"/>
        <v>94</v>
      </c>
      <c r="D82" s="2" t="str">
        <f ca="1"/>
        <v>Colin Henderson</v>
      </c>
      <c r="E82" t="str">
        <f ca="1"/>
        <v>Hingham</v>
      </c>
      <c r="F82" s="8">
        <f ca="1"/>
        <v>4.633101851851852E-4</v>
      </c>
      <c r="G82" t="str">
        <f ca="1"/>
        <v>Male</v>
      </c>
      <c r="H82" t="str">
        <f ca="1"/>
        <v>JV</v>
      </c>
      <c r="I82" s="2">
        <f ca="1"/>
        <v>34</v>
      </c>
      <c r="K82" s="1"/>
      <c r="M82" t="str">
        <f ca="1"/>
        <v>SE-123564354</v>
      </c>
      <c r="N82">
        <f t="shared" ca="1" si="2"/>
        <v>31</v>
      </c>
      <c r="O82">
        <f ca="1"/>
        <v>157</v>
      </c>
      <c r="P82" t="str">
        <f ca="1"/>
        <v>Caitlyn Crouch</v>
      </c>
      <c r="Q82" t="str">
        <f ca="1"/>
        <v>NDA</v>
      </c>
      <c r="R82" s="7">
        <f ca="1"/>
        <v>5.7013888888888891E-4</v>
      </c>
      <c r="S82" t="str">
        <f ca="1"/>
        <v>Female</v>
      </c>
      <c r="T82" t="str">
        <f ca="1"/>
        <v>JV</v>
      </c>
      <c r="U82">
        <f t="shared" ca="1" si="3"/>
        <v>31</v>
      </c>
    </row>
    <row r="83" spans="1:21" x14ac:dyDescent="0.35">
      <c r="A83" s="2" t="str">
        <f ca="1"/>
        <v>SE-123451919</v>
      </c>
      <c r="B83" s="2">
        <f ca="1"/>
        <v>35</v>
      </c>
      <c r="C83" s="2">
        <f ca="1"/>
        <v>164</v>
      </c>
      <c r="D83" s="2" t="str">
        <f ca="1"/>
        <v>Nicholas Daniels</v>
      </c>
      <c r="E83" t="str">
        <f ca="1"/>
        <v>Arlington</v>
      </c>
      <c r="F83" s="8">
        <f ca="1"/>
        <v>4.650462962962963E-4</v>
      </c>
      <c r="G83" t="str">
        <f ca="1"/>
        <v>Male</v>
      </c>
      <c r="H83" t="str">
        <f ca="1"/>
        <v>JV</v>
      </c>
      <c r="I83" s="2">
        <f ca="1"/>
        <v>35</v>
      </c>
      <c r="K83" s="1"/>
      <c r="M83" t="str">
        <f ca="1"/>
        <v>SE-123629488</v>
      </c>
      <c r="N83">
        <f t="shared" ca="1" si="2"/>
        <v>8</v>
      </c>
      <c r="O83">
        <f ca="1"/>
        <v>158</v>
      </c>
      <c r="P83" t="str">
        <f ca="1"/>
        <v>William Remley</v>
      </c>
      <c r="Q83" t="str">
        <f ca="1"/>
        <v>BCH</v>
      </c>
      <c r="R83" s="7">
        <f ca="1"/>
        <v>4.0405092592592587E-4</v>
      </c>
      <c r="S83" t="str">
        <f ca="1"/>
        <v>Male</v>
      </c>
      <c r="T83" t="str">
        <f ca="1"/>
        <v>JV</v>
      </c>
      <c r="U83">
        <f t="shared" ca="1" si="3"/>
        <v>8</v>
      </c>
    </row>
    <row r="84" spans="1:21" x14ac:dyDescent="0.35">
      <c r="A84" s="2" t="str">
        <f ca="1"/>
        <v>SE-123708420</v>
      </c>
      <c r="B84" s="2">
        <f ca="1"/>
        <v>36</v>
      </c>
      <c r="C84" s="2">
        <f ca="1"/>
        <v>92</v>
      </c>
      <c r="D84" s="2" t="str">
        <f ca="1"/>
        <v xml:space="preserve">Tristan  Andre </v>
      </c>
      <c r="E84" t="str">
        <f ca="1"/>
        <v>Quincy</v>
      </c>
      <c r="F84" s="8">
        <f ca="1"/>
        <v>4.6516203703703699E-4</v>
      </c>
      <c r="G84" t="str">
        <f ca="1"/>
        <v>Male</v>
      </c>
      <c r="H84" t="str">
        <f ca="1"/>
        <v>JV</v>
      </c>
      <c r="I84" s="2">
        <f ca="1"/>
        <v>36</v>
      </c>
      <c r="K84" s="1"/>
      <c r="M84" t="str">
        <f ca="1"/>
        <v>SE-123431654</v>
      </c>
      <c r="N84">
        <f t="shared" ca="1" si="2"/>
        <v>29</v>
      </c>
      <c r="O84">
        <f ca="1"/>
        <v>161</v>
      </c>
      <c r="P84" t="str">
        <f ca="1"/>
        <v>Maytal Kramer</v>
      </c>
      <c r="Q84" t="str">
        <f ca="1"/>
        <v>Needham</v>
      </c>
      <c r="R84" s="7">
        <f ca="1"/>
        <v>5.3541666666666668E-4</v>
      </c>
      <c r="S84" t="str">
        <f ca="1"/>
        <v>Female</v>
      </c>
      <c r="T84" t="str">
        <f ca="1"/>
        <v>JV</v>
      </c>
      <c r="U84">
        <f t="shared" ca="1" si="3"/>
        <v>29</v>
      </c>
    </row>
    <row r="85" spans="1:21" x14ac:dyDescent="0.35">
      <c r="A85" s="2" t="str">
        <f ca="1"/>
        <v>SE-123618787</v>
      </c>
      <c r="B85" s="2">
        <f ca="1"/>
        <v>37</v>
      </c>
      <c r="C85" s="2">
        <f ca="1"/>
        <v>298</v>
      </c>
      <c r="D85" s="2" t="str">
        <f ca="1"/>
        <v>Charlie Jesman</v>
      </c>
      <c r="E85" t="str">
        <f ca="1"/>
        <v>BCH</v>
      </c>
      <c r="F85" s="8">
        <f ca="1"/>
        <v>4.7048611111111108E-4</v>
      </c>
      <c r="G85" t="str">
        <f ca="1"/>
        <v>Male</v>
      </c>
      <c r="H85" t="str">
        <f ca="1"/>
        <v>JV</v>
      </c>
      <c r="I85" s="2">
        <f ca="1"/>
        <v>37</v>
      </c>
      <c r="K85" s="1"/>
      <c r="M85" t="str">
        <f ca="1"/>
        <v>SE-123480863</v>
      </c>
      <c r="N85">
        <f t="shared" ca="1" si="2"/>
        <v>54</v>
      </c>
      <c r="O85">
        <f ca="1"/>
        <v>162</v>
      </c>
      <c r="P85" t="str">
        <f ca="1"/>
        <v>Jake Goldfine</v>
      </c>
      <c r="Q85" t="str">
        <f ca="1"/>
        <v>Needham</v>
      </c>
      <c r="R85" s="7">
        <f ca="1"/>
        <v>5.2777777777777784E-4</v>
      </c>
      <c r="S85" t="str">
        <f ca="1"/>
        <v>Male</v>
      </c>
      <c r="T85" t="str">
        <f ca="1"/>
        <v>JV</v>
      </c>
      <c r="U85">
        <f t="shared" ca="1" si="3"/>
        <v>54</v>
      </c>
    </row>
    <row r="86" spans="1:21" x14ac:dyDescent="0.35">
      <c r="A86" s="2" t="str">
        <f ca="1"/>
        <v>SE-123487928</v>
      </c>
      <c r="B86" s="2">
        <f ca="1"/>
        <v>38</v>
      </c>
      <c r="C86" s="2">
        <f ca="1"/>
        <v>266</v>
      </c>
      <c r="D86" s="2" t="str">
        <f ca="1"/>
        <v>Gavin Denning</v>
      </c>
      <c r="E86" t="str">
        <f ca="1"/>
        <v>Natick</v>
      </c>
      <c r="F86" s="8">
        <f ca="1"/>
        <v>4.7291666666666668E-4</v>
      </c>
      <c r="G86" t="str">
        <f ca="1"/>
        <v>Male</v>
      </c>
      <c r="H86" t="str">
        <f ca="1"/>
        <v>JV</v>
      </c>
      <c r="I86" s="2">
        <f ca="1"/>
        <v>38</v>
      </c>
      <c r="K86" s="1"/>
      <c r="M86" t="str">
        <f ca="1"/>
        <v>SE-123451919</v>
      </c>
      <c r="N86">
        <f t="shared" ca="1" si="2"/>
        <v>35</v>
      </c>
      <c r="O86">
        <f ca="1"/>
        <v>164</v>
      </c>
      <c r="P86" t="str">
        <f ca="1"/>
        <v>Nicholas Daniels</v>
      </c>
      <c r="Q86" t="str">
        <f ca="1"/>
        <v>Arlington</v>
      </c>
      <c r="R86" s="7">
        <f ca="1"/>
        <v>4.650462962962963E-4</v>
      </c>
      <c r="S86" t="str">
        <f ca="1"/>
        <v>Male</v>
      </c>
      <c r="T86" t="str">
        <f ca="1"/>
        <v>JV</v>
      </c>
      <c r="U86">
        <f t="shared" ca="1" si="3"/>
        <v>35</v>
      </c>
    </row>
    <row r="87" spans="1:21" x14ac:dyDescent="0.35">
      <c r="A87" s="2" t="str">
        <f ca="1"/>
        <v>SE-123641708</v>
      </c>
      <c r="B87" s="2">
        <f ca="1"/>
        <v>39</v>
      </c>
      <c r="C87" s="2">
        <f ca="1"/>
        <v>318</v>
      </c>
      <c r="D87" s="2" t="str">
        <f ca="1"/>
        <v>James Allen</v>
      </c>
      <c r="E87" t="str">
        <f ca="1"/>
        <v>BCH</v>
      </c>
      <c r="F87" s="8">
        <f ca="1"/>
        <v>4.7754629629629628E-4</v>
      </c>
      <c r="G87" t="str">
        <f ca="1"/>
        <v>Male</v>
      </c>
      <c r="H87" t="str">
        <f ca="1"/>
        <v>JV</v>
      </c>
      <c r="I87" s="2">
        <f ca="1"/>
        <v>39</v>
      </c>
      <c r="K87" s="1"/>
      <c r="M87" t="str">
        <f ca="1"/>
        <v>SE-123800815</v>
      </c>
      <c r="N87">
        <f t="shared" ca="1" si="2"/>
        <v>78</v>
      </c>
      <c r="O87">
        <f ca="1"/>
        <v>166</v>
      </c>
      <c r="P87" t="str">
        <f ca="1"/>
        <v>Sam Enright</v>
      </c>
      <c r="Q87" t="str">
        <f ca="1"/>
        <v>Natick</v>
      </c>
      <c r="R87" s="7" t="str">
        <f ca="1"/>
        <v>DNF</v>
      </c>
      <c r="S87" t="str">
        <f ca="1"/>
        <v>Male</v>
      </c>
      <c r="T87" t="str">
        <f ca="1"/>
        <v>JV</v>
      </c>
      <c r="U87">
        <f t="shared" ca="1" si="3"/>
        <v>78</v>
      </c>
    </row>
    <row r="88" spans="1:21" x14ac:dyDescent="0.35">
      <c r="A88" s="2" t="str">
        <f ca="1"/>
        <v>SE-123547672</v>
      </c>
      <c r="B88" s="2">
        <f ca="1"/>
        <v>40</v>
      </c>
      <c r="C88" s="2">
        <f ca="1"/>
        <v>184</v>
      </c>
      <c r="D88" s="2" t="str">
        <f ca="1"/>
        <v>Graham  Minnich</v>
      </c>
      <c r="E88" t="str">
        <f ca="1"/>
        <v>Arlington</v>
      </c>
      <c r="F88" s="8">
        <f ca="1"/>
        <v>4.7858796296296299E-4</v>
      </c>
      <c r="G88" t="str">
        <f ca="1"/>
        <v>Male</v>
      </c>
      <c r="H88" t="str">
        <f ca="1"/>
        <v>JV</v>
      </c>
      <c r="I88" s="2">
        <f ca="1"/>
        <v>40</v>
      </c>
      <c r="K88" s="1"/>
      <c r="M88" t="str">
        <f ca="1"/>
        <v>SE-123546931</v>
      </c>
      <c r="N88">
        <f t="shared" ca="1" si="2"/>
        <v>28</v>
      </c>
      <c r="O88">
        <f ca="1"/>
        <v>173</v>
      </c>
      <c r="P88" t="str">
        <f ca="1"/>
        <v>Adeline Lundin</v>
      </c>
      <c r="Q88" t="str">
        <f ca="1"/>
        <v>Hingham</v>
      </c>
      <c r="R88" s="7">
        <f ca="1"/>
        <v>5.3136574074074067E-4</v>
      </c>
      <c r="S88" t="str">
        <f ca="1"/>
        <v>Female</v>
      </c>
      <c r="T88" t="str">
        <f ca="1"/>
        <v>JV</v>
      </c>
      <c r="U88">
        <f t="shared" ca="1" si="3"/>
        <v>28</v>
      </c>
    </row>
    <row r="89" spans="1:21" x14ac:dyDescent="0.35">
      <c r="A89" s="2" t="str">
        <f ca="1"/>
        <v>SE-123511300</v>
      </c>
      <c r="B89" s="2">
        <f ca="1"/>
        <v>41</v>
      </c>
      <c r="C89" s="2">
        <f ca="1"/>
        <v>54</v>
      </c>
      <c r="D89" s="2" t="str">
        <f ca="1"/>
        <v>William Crespi</v>
      </c>
      <c r="E89" t="str">
        <f ca="1"/>
        <v>Hingham</v>
      </c>
      <c r="F89" s="8">
        <f ca="1"/>
        <v>4.820601851851852E-4</v>
      </c>
      <c r="G89" t="str">
        <f ca="1"/>
        <v>Male</v>
      </c>
      <c r="H89" t="str">
        <f ca="1"/>
        <v>JV</v>
      </c>
      <c r="I89" s="2">
        <f ca="1"/>
        <v>41</v>
      </c>
      <c r="K89" s="1"/>
      <c r="M89" t="str">
        <f ca="1"/>
        <v>SE-123614162</v>
      </c>
      <c r="N89">
        <f t="shared" ca="1" si="2"/>
        <v>56</v>
      </c>
      <c r="O89">
        <f ca="1"/>
        <v>176</v>
      </c>
      <c r="P89" t="str">
        <f ca="1"/>
        <v>Chace Macneill</v>
      </c>
      <c r="Q89" t="str">
        <f ca="1"/>
        <v>Norwell</v>
      </c>
      <c r="R89" s="7">
        <f ca="1"/>
        <v>5.3912037037037036E-4</v>
      </c>
      <c r="S89" t="str">
        <f ca="1"/>
        <v>Male</v>
      </c>
      <c r="T89" t="str">
        <f ca="1"/>
        <v>JV</v>
      </c>
      <c r="U89">
        <f t="shared" ca="1" si="3"/>
        <v>56</v>
      </c>
    </row>
    <row r="90" spans="1:21" x14ac:dyDescent="0.35">
      <c r="A90" s="2" t="str">
        <f ca="1"/>
        <v>SE-123664208</v>
      </c>
      <c r="B90" s="2">
        <f ca="1"/>
        <v>42</v>
      </c>
      <c r="C90" s="2">
        <f ca="1"/>
        <v>226</v>
      </c>
      <c r="D90" s="2" t="str">
        <f ca="1"/>
        <v>David Evers</v>
      </c>
      <c r="E90" t="str">
        <f ca="1"/>
        <v>Natick</v>
      </c>
      <c r="F90" s="8">
        <f ca="1"/>
        <v>4.8703703703703702E-4</v>
      </c>
      <c r="G90" t="str">
        <f ca="1"/>
        <v>Male</v>
      </c>
      <c r="H90" t="str">
        <f ca="1"/>
        <v>JV</v>
      </c>
      <c r="I90" s="2">
        <f ca="1"/>
        <v>42</v>
      </c>
      <c r="K90" s="1"/>
      <c r="M90" t="str">
        <f ca="1"/>
        <v>SE-123723476</v>
      </c>
      <c r="N90">
        <f t="shared" ca="1" si="2"/>
        <v>33</v>
      </c>
      <c r="O90">
        <f ca="1"/>
        <v>177</v>
      </c>
      <c r="P90" t="str">
        <f ca="1"/>
        <v>Sorcha Sullivan</v>
      </c>
      <c r="Q90" t="str">
        <f ca="1"/>
        <v>NDA</v>
      </c>
      <c r="R90" s="7">
        <f ca="1"/>
        <v>5.9745370370370367E-4</v>
      </c>
      <c r="S90" t="str">
        <f ca="1"/>
        <v>Female</v>
      </c>
      <c r="T90" t="str">
        <f ca="1"/>
        <v>JV</v>
      </c>
      <c r="U90">
        <f t="shared" ca="1" si="3"/>
        <v>33</v>
      </c>
    </row>
    <row r="91" spans="1:21" x14ac:dyDescent="0.35">
      <c r="A91" s="2" t="str">
        <f ca="1"/>
        <v>SE-123453364</v>
      </c>
      <c r="B91" s="2">
        <f ca="1"/>
        <v>43</v>
      </c>
      <c r="C91" s="2">
        <f ca="1"/>
        <v>144</v>
      </c>
      <c r="D91" s="2" t="str">
        <f ca="1"/>
        <v>Patrick Mauger</v>
      </c>
      <c r="E91" t="str">
        <f ca="1"/>
        <v>Arlington</v>
      </c>
      <c r="F91" s="8">
        <f ca="1"/>
        <v>4.8831018518518516E-4</v>
      </c>
      <c r="G91" t="str">
        <f ca="1"/>
        <v>Male</v>
      </c>
      <c r="H91" t="str">
        <f ca="1"/>
        <v>JV</v>
      </c>
      <c r="I91" s="2">
        <f ca="1"/>
        <v>43</v>
      </c>
      <c r="K91" s="1"/>
      <c r="M91" t="str">
        <f ca="1"/>
        <v>SE-123620288</v>
      </c>
      <c r="N91">
        <f t="shared" ca="1" si="2"/>
        <v>9</v>
      </c>
      <c r="O91">
        <f ca="1"/>
        <v>178</v>
      </c>
      <c r="P91" t="str">
        <f ca="1"/>
        <v>Max Klein</v>
      </c>
      <c r="Q91" t="str">
        <f ca="1"/>
        <v>BCH</v>
      </c>
      <c r="R91" s="7">
        <f ca="1"/>
        <v>4.0520833333333332E-4</v>
      </c>
      <c r="S91" t="str">
        <f ca="1"/>
        <v>Male</v>
      </c>
      <c r="T91" t="str">
        <f ca="1"/>
        <v>JV</v>
      </c>
      <c r="U91">
        <f t="shared" ca="1" si="3"/>
        <v>9</v>
      </c>
    </row>
    <row r="92" spans="1:21" x14ac:dyDescent="0.35">
      <c r="A92" s="2" t="str">
        <f ca="1"/>
        <v>SE-123484489</v>
      </c>
      <c r="B92" s="2">
        <f ca="1"/>
        <v>44</v>
      </c>
      <c r="C92" s="2">
        <f ca="1"/>
        <v>224</v>
      </c>
      <c r="D92" s="2" t="str">
        <f ca="1"/>
        <v>Leo Chiaverini</v>
      </c>
      <c r="E92" t="str">
        <f ca="1"/>
        <v>Arlington</v>
      </c>
      <c r="F92" s="8">
        <f ca="1"/>
        <v>4.9097222222222229E-4</v>
      </c>
      <c r="G92" t="str">
        <f ca="1"/>
        <v>Male</v>
      </c>
      <c r="H92" t="str">
        <f ca="1"/>
        <v>JV</v>
      </c>
      <c r="I92" s="2">
        <f ca="1"/>
        <v>44</v>
      </c>
      <c r="K92" s="1"/>
      <c r="M92" t="str">
        <f ca="1"/>
        <v>SE-123432961</v>
      </c>
      <c r="N92">
        <f t="shared" ca="1" si="2"/>
        <v>14</v>
      </c>
      <c r="O92">
        <f ca="1"/>
        <v>181</v>
      </c>
      <c r="P92" t="str">
        <f ca="1"/>
        <v>Alana Zaiger</v>
      </c>
      <c r="Q92" t="str">
        <f ca="1"/>
        <v>Needham</v>
      </c>
      <c r="R92" s="7">
        <f ca="1"/>
        <v>4.8275462962962964E-4</v>
      </c>
      <c r="S92" t="str">
        <f ca="1"/>
        <v>Female</v>
      </c>
      <c r="T92" t="str">
        <f ca="1"/>
        <v>JV</v>
      </c>
      <c r="U92">
        <f t="shared" ca="1" si="3"/>
        <v>14</v>
      </c>
    </row>
    <row r="93" spans="1:21" x14ac:dyDescent="0.35">
      <c r="A93" s="2" t="str">
        <f ca="1"/>
        <v>SE-123478669</v>
      </c>
      <c r="B93" s="2">
        <f ca="1"/>
        <v>45</v>
      </c>
      <c r="C93" s="2">
        <f ca="1"/>
        <v>327</v>
      </c>
      <c r="D93" s="2" t="str">
        <f ca="1"/>
        <v>Max Coughlan</v>
      </c>
      <c r="E93" t="str">
        <f ca="1"/>
        <v>Natick</v>
      </c>
      <c r="F93" s="8">
        <f ca="1"/>
        <v>4.924768518518518E-4</v>
      </c>
      <c r="G93" t="str">
        <f ca="1"/>
        <v>Male</v>
      </c>
      <c r="H93" t="str">
        <f ca="1"/>
        <v>JV</v>
      </c>
      <c r="I93" s="2">
        <f ca="1"/>
        <v>45</v>
      </c>
      <c r="K93" s="1"/>
      <c r="M93" t="str">
        <f ca="1"/>
        <v>SE-123605599</v>
      </c>
      <c r="N93">
        <f t="shared" ca="1" si="2"/>
        <v>33</v>
      </c>
      <c r="O93">
        <f ca="1"/>
        <v>182</v>
      </c>
      <c r="P93" t="str">
        <f ca="1"/>
        <v>Nirvan Pandya</v>
      </c>
      <c r="Q93" t="str">
        <f ca="1"/>
        <v>Needham</v>
      </c>
      <c r="R93" s="7">
        <f ca="1"/>
        <v>4.5960648148148147E-4</v>
      </c>
      <c r="S93" t="str">
        <f ca="1"/>
        <v>Male</v>
      </c>
      <c r="T93" t="str">
        <f ca="1"/>
        <v>JV</v>
      </c>
      <c r="U93">
        <f t="shared" ca="1" si="3"/>
        <v>33</v>
      </c>
    </row>
    <row r="94" spans="1:21" x14ac:dyDescent="0.35">
      <c r="A94" s="2" t="str">
        <f ca="1"/>
        <v>SE-123897186</v>
      </c>
      <c r="B94" s="2">
        <f ca="1"/>
        <v>46</v>
      </c>
      <c r="C94" s="2">
        <f ca="1"/>
        <v>196</v>
      </c>
      <c r="D94" s="2" t="str">
        <f ca="1"/>
        <v xml:space="preserve">Ridley McGillicuddy </v>
      </c>
      <c r="E94" t="str">
        <f ca="1"/>
        <v>Norwell</v>
      </c>
      <c r="F94" s="8">
        <f ca="1"/>
        <v>4.9652777777777781E-4</v>
      </c>
      <c r="G94" t="str">
        <f ca="1"/>
        <v>Male</v>
      </c>
      <c r="H94" t="str">
        <f ca="1"/>
        <v>JV</v>
      </c>
      <c r="I94" s="2">
        <f ca="1"/>
        <v>46</v>
      </c>
      <c r="K94" s="1"/>
      <c r="M94" t="str">
        <f ca="1"/>
        <v>SE-123547672</v>
      </c>
      <c r="N94">
        <f t="shared" ca="1" si="2"/>
        <v>40</v>
      </c>
      <c r="O94">
        <f ca="1"/>
        <v>184</v>
      </c>
      <c r="P94" t="str">
        <f ca="1"/>
        <v>Graham  Minnich</v>
      </c>
      <c r="Q94" t="str">
        <f ca="1"/>
        <v>Arlington</v>
      </c>
      <c r="R94" s="7">
        <f ca="1"/>
        <v>4.7858796296296299E-4</v>
      </c>
      <c r="S94" t="str">
        <f ca="1"/>
        <v>Male</v>
      </c>
      <c r="T94" t="str">
        <f ca="1"/>
        <v>JV</v>
      </c>
      <c r="U94">
        <f t="shared" ca="1" si="3"/>
        <v>40</v>
      </c>
    </row>
    <row r="95" spans="1:21" x14ac:dyDescent="0.35">
      <c r="A95" s="2" t="str">
        <f ca="1"/>
        <v>SE-123827475</v>
      </c>
      <c r="B95" s="2">
        <f ca="1"/>
        <v>47</v>
      </c>
      <c r="C95" s="2">
        <f ca="1"/>
        <v>76</v>
      </c>
      <c r="D95" s="2" t="str">
        <f ca="1"/>
        <v>Luke Dassatti</v>
      </c>
      <c r="E95" t="str">
        <f ca="1"/>
        <v>Norwell</v>
      </c>
      <c r="F95" s="8">
        <f ca="1"/>
        <v>4.9849537037037039E-4</v>
      </c>
      <c r="G95" t="str">
        <f ca="1"/>
        <v>Male</v>
      </c>
      <c r="H95" t="str">
        <f ca="1"/>
        <v>JV</v>
      </c>
      <c r="I95" s="2">
        <f ca="1"/>
        <v>47</v>
      </c>
      <c r="K95" s="1"/>
      <c r="M95" t="str">
        <f ca="1"/>
        <v>SE-123608072</v>
      </c>
      <c r="N95">
        <f t="shared" ca="1" si="2"/>
        <v>55</v>
      </c>
      <c r="O95">
        <f ca="1"/>
        <v>186</v>
      </c>
      <c r="P95" t="str">
        <f ca="1"/>
        <v>Aarav Menon</v>
      </c>
      <c r="Q95" t="str">
        <f ca="1"/>
        <v>Natick</v>
      </c>
      <c r="R95" s="7">
        <f ca="1"/>
        <v>5.357638888888889E-4</v>
      </c>
      <c r="S95" t="str">
        <f ca="1"/>
        <v>Male</v>
      </c>
      <c r="T95" t="str">
        <f ca="1"/>
        <v>JV</v>
      </c>
      <c r="U95">
        <f t="shared" ca="1" si="3"/>
        <v>55</v>
      </c>
    </row>
    <row r="96" spans="1:21" x14ac:dyDescent="0.35">
      <c r="A96" s="2" t="str">
        <f ca="1"/>
        <v>SE-123659331</v>
      </c>
      <c r="B96" s="2">
        <f ca="1"/>
        <v>48</v>
      </c>
      <c r="C96" s="2">
        <f ca="1"/>
        <v>154</v>
      </c>
      <c r="D96" s="2" t="str">
        <f ca="1"/>
        <v>Owen Cline</v>
      </c>
      <c r="E96" t="str">
        <f ca="1"/>
        <v>Hingham</v>
      </c>
      <c r="F96" s="8">
        <f ca="1"/>
        <v>5.0150462962962963E-4</v>
      </c>
      <c r="G96" t="str">
        <f ca="1"/>
        <v>Male</v>
      </c>
      <c r="H96" t="str">
        <f ca="1"/>
        <v>JV</v>
      </c>
      <c r="I96" s="2">
        <f ca="1"/>
        <v>48</v>
      </c>
      <c r="K96" s="1"/>
      <c r="M96" t="str">
        <f ca="1"/>
        <v>SE-123493357</v>
      </c>
      <c r="N96">
        <f t="shared" ca="1" si="2"/>
        <v>47</v>
      </c>
      <c r="O96">
        <f ca="1"/>
        <v>193</v>
      </c>
      <c r="P96" t="str">
        <f ca="1"/>
        <v>Amelia Greisner</v>
      </c>
      <c r="Q96" t="str">
        <f ca="1"/>
        <v>Hingham</v>
      </c>
      <c r="R96" s="7" t="str">
        <f ca="1"/>
        <v>DNF</v>
      </c>
      <c r="S96" t="str">
        <f ca="1"/>
        <v>Female</v>
      </c>
      <c r="T96" t="str">
        <f ca="1"/>
        <v>JV</v>
      </c>
      <c r="U96">
        <f t="shared" ca="1" si="3"/>
        <v>47</v>
      </c>
    </row>
    <row r="97" spans="1:21" x14ac:dyDescent="0.35">
      <c r="A97" s="2" t="str">
        <f ca="1"/>
        <v>SE-123624906</v>
      </c>
      <c r="B97" s="2">
        <f ca="1"/>
        <v>49</v>
      </c>
      <c r="C97" s="2">
        <f ca="1"/>
        <v>52</v>
      </c>
      <c r="D97" s="2" t="str">
        <f ca="1"/>
        <v>Henry Gates</v>
      </c>
      <c r="E97" t="str">
        <f ca="1"/>
        <v>Quincy</v>
      </c>
      <c r="F97" s="8">
        <f ca="1"/>
        <v>5.0196759259259259E-4</v>
      </c>
      <c r="G97" t="str">
        <f ca="1"/>
        <v>Male</v>
      </c>
      <c r="H97" t="str">
        <f ca="1"/>
        <v>JV</v>
      </c>
      <c r="I97" s="2">
        <f ca="1"/>
        <v>49</v>
      </c>
      <c r="K97" s="1"/>
      <c r="M97" t="str">
        <f ca="1"/>
        <v>SE-123897186</v>
      </c>
      <c r="N97">
        <f t="shared" ca="1" si="2"/>
        <v>46</v>
      </c>
      <c r="O97">
        <f ca="1"/>
        <v>196</v>
      </c>
      <c r="P97" t="str">
        <f ca="1"/>
        <v xml:space="preserve">Ridley McGillicuddy </v>
      </c>
      <c r="Q97" t="str">
        <f ca="1"/>
        <v>Norwell</v>
      </c>
      <c r="R97" s="7">
        <f ca="1"/>
        <v>4.9652777777777781E-4</v>
      </c>
      <c r="S97" t="str">
        <f ca="1"/>
        <v>Male</v>
      </c>
      <c r="T97" t="str">
        <f ca="1"/>
        <v>JV</v>
      </c>
      <c r="U97">
        <f t="shared" ca="1" si="3"/>
        <v>46</v>
      </c>
    </row>
    <row r="98" spans="1:21" x14ac:dyDescent="0.35">
      <c r="A98" s="2" t="str">
        <f ca="1"/>
        <v>SE-123622717</v>
      </c>
      <c r="B98" s="2">
        <f ca="1"/>
        <v>50</v>
      </c>
      <c r="C98" s="2">
        <f ca="1"/>
        <v>333</v>
      </c>
      <c r="D98" s="2" t="str">
        <f ca="1"/>
        <v>Ronan James</v>
      </c>
      <c r="E98" t="str">
        <f ca="1"/>
        <v>Natick</v>
      </c>
      <c r="F98" s="8">
        <f ca="1"/>
        <v>5.1307870370370363E-4</v>
      </c>
      <c r="G98" t="str">
        <f ca="1"/>
        <v>Male</v>
      </c>
      <c r="H98" t="str">
        <f ca="1"/>
        <v>JV</v>
      </c>
      <c r="I98" s="2">
        <f ca="1"/>
        <v>50</v>
      </c>
      <c r="K98" s="1"/>
      <c r="M98" t="str">
        <f ca="1"/>
        <v>SE-123484204</v>
      </c>
      <c r="N98">
        <f t="shared" ca="1" si="2"/>
        <v>15</v>
      </c>
      <c r="O98">
        <f ca="1"/>
        <v>201</v>
      </c>
      <c r="P98" t="str">
        <f ca="1"/>
        <v>Ava Towvim</v>
      </c>
      <c r="Q98" t="str">
        <f ca="1"/>
        <v>Needham</v>
      </c>
      <c r="R98" s="7">
        <f ca="1"/>
        <v>4.8344907407407413E-4</v>
      </c>
      <c r="S98" t="str">
        <f ca="1"/>
        <v>Female</v>
      </c>
      <c r="T98" t="str">
        <f ca="1"/>
        <v>JV</v>
      </c>
      <c r="U98">
        <f t="shared" ca="1" si="3"/>
        <v>15</v>
      </c>
    </row>
    <row r="99" spans="1:21" x14ac:dyDescent="0.35">
      <c r="A99" s="2" t="str">
        <f ca="1"/>
        <v>SE-123453232</v>
      </c>
      <c r="B99" s="2">
        <f ca="1"/>
        <v>51</v>
      </c>
      <c r="C99" s="2">
        <f ca="1"/>
        <v>84</v>
      </c>
      <c r="D99" s="2" t="str">
        <f ca="1"/>
        <v>Elliot Fekete-Lever</v>
      </c>
      <c r="E99" t="str">
        <f ca="1"/>
        <v>Arlington</v>
      </c>
      <c r="F99" s="8">
        <f ca="1"/>
        <v>5.1805555555555557E-4</v>
      </c>
      <c r="G99" t="str">
        <f ca="1"/>
        <v>Male</v>
      </c>
      <c r="H99" t="str">
        <f ca="1"/>
        <v>JV</v>
      </c>
      <c r="I99" s="2">
        <f ca="1"/>
        <v>51</v>
      </c>
      <c r="K99" s="1"/>
      <c r="M99" t="str">
        <f ca="1"/>
        <v>SE-123548308</v>
      </c>
      <c r="N99">
        <f t="shared" ca="1" si="2"/>
        <v>78</v>
      </c>
      <c r="O99">
        <f ca="1"/>
        <v>202</v>
      </c>
      <c r="P99" t="str">
        <f ca="1"/>
        <v>Oliver Chladny</v>
      </c>
      <c r="Q99" t="str">
        <f ca="1"/>
        <v>Needham</v>
      </c>
      <c r="R99" s="7" t="str">
        <f ca="1"/>
        <v>DNF</v>
      </c>
      <c r="S99" t="str">
        <f ca="1"/>
        <v>Male</v>
      </c>
      <c r="T99" t="str">
        <f ca="1"/>
        <v>JV</v>
      </c>
      <c r="U99">
        <f t="shared" ca="1" si="3"/>
        <v>78</v>
      </c>
    </row>
    <row r="100" spans="1:21" x14ac:dyDescent="0.35">
      <c r="A100" s="2" t="str">
        <f ca="1"/>
        <v>SE-123781081</v>
      </c>
      <c r="B100" s="2">
        <f ca="1"/>
        <v>52</v>
      </c>
      <c r="C100" s="2">
        <f ca="1"/>
        <v>262</v>
      </c>
      <c r="D100" s="2" t="str">
        <f ca="1"/>
        <v>Nolan Gannon</v>
      </c>
      <c r="E100" t="str">
        <f ca="1"/>
        <v>Needham</v>
      </c>
      <c r="F100" s="8">
        <f ca="1"/>
        <v>5.1909722222222223E-4</v>
      </c>
      <c r="G100" t="str">
        <f ca="1"/>
        <v>Male</v>
      </c>
      <c r="H100" t="str">
        <f ca="1"/>
        <v>JV</v>
      </c>
      <c r="I100" s="2">
        <f ca="1"/>
        <v>52</v>
      </c>
      <c r="K100" s="1"/>
      <c r="M100" t="str">
        <f ca="1"/>
        <v>SE-123592674</v>
      </c>
      <c r="N100">
        <f t="shared" ca="1" si="2"/>
        <v>78</v>
      </c>
      <c r="O100">
        <f ca="1"/>
        <v>204</v>
      </c>
      <c r="P100" t="str">
        <f ca="1"/>
        <v>Magnus Truslow</v>
      </c>
      <c r="Q100" t="str">
        <f ca="1"/>
        <v>Arlington</v>
      </c>
      <c r="R100" s="7" t="str">
        <f ca="1"/>
        <v>DNF</v>
      </c>
      <c r="S100" t="str">
        <f ca="1"/>
        <v>Male</v>
      </c>
      <c r="T100" t="str">
        <f ca="1"/>
        <v>JV</v>
      </c>
      <c r="U100">
        <f t="shared" ca="1" si="3"/>
        <v>78</v>
      </c>
    </row>
    <row r="101" spans="1:21" x14ac:dyDescent="0.35">
      <c r="A101" s="2" t="str">
        <f ca="1"/>
        <v>SE-123595064</v>
      </c>
      <c r="B101" s="2">
        <f ca="1"/>
        <v>53</v>
      </c>
      <c r="C101" s="2">
        <f ca="1"/>
        <v>96</v>
      </c>
      <c r="D101" s="2" t="str">
        <f ca="1"/>
        <v>Owen Krastin</v>
      </c>
      <c r="E101" t="str">
        <f ca="1"/>
        <v>Norwell</v>
      </c>
      <c r="F101" s="8">
        <f ca="1"/>
        <v>5.2361111111111109E-4</v>
      </c>
      <c r="G101" t="str">
        <f ca="1"/>
        <v>Male</v>
      </c>
      <c r="H101" t="str">
        <f ca="1"/>
        <v>JV</v>
      </c>
      <c r="I101" s="2">
        <f ca="1"/>
        <v>53</v>
      </c>
      <c r="K101" s="1"/>
      <c r="M101" t="str">
        <f ca="1"/>
        <v>SE-123533983</v>
      </c>
      <c r="N101">
        <f t="shared" ca="1" si="2"/>
        <v>78</v>
      </c>
      <c r="O101">
        <f ca="1"/>
        <v>206</v>
      </c>
      <c r="P101" t="str">
        <f ca="1"/>
        <v>Ryan Lynch</v>
      </c>
      <c r="Q101" t="str">
        <f ca="1"/>
        <v>Natick</v>
      </c>
      <c r="R101" s="7" t="str">
        <f ca="1"/>
        <v>DNF</v>
      </c>
      <c r="S101" t="str">
        <f ca="1"/>
        <v>Male</v>
      </c>
      <c r="T101" t="str">
        <f ca="1"/>
        <v>JV</v>
      </c>
      <c r="U101">
        <f t="shared" ca="1" si="3"/>
        <v>78</v>
      </c>
    </row>
    <row r="102" spans="1:21" x14ac:dyDescent="0.35">
      <c r="A102" s="2" t="str">
        <f ca="1"/>
        <v>SE-123480863</v>
      </c>
      <c r="B102" s="2">
        <f ca="1"/>
        <v>54</v>
      </c>
      <c r="C102" s="2">
        <f ca="1"/>
        <v>162</v>
      </c>
      <c r="D102" s="2" t="str">
        <f ca="1"/>
        <v>Jake Goldfine</v>
      </c>
      <c r="E102" t="str">
        <f ca="1"/>
        <v>Needham</v>
      </c>
      <c r="F102" s="8">
        <f ca="1"/>
        <v>5.2777777777777784E-4</v>
      </c>
      <c r="G102" t="str">
        <f ca="1"/>
        <v>Male</v>
      </c>
      <c r="H102" t="str">
        <f ca="1"/>
        <v>JV</v>
      </c>
      <c r="I102" s="2">
        <f ca="1"/>
        <v>54</v>
      </c>
      <c r="K102" s="1"/>
      <c r="M102" t="str">
        <f ca="1"/>
        <v>SE-124575025</v>
      </c>
      <c r="N102">
        <f t="shared" ca="1" si="2"/>
        <v>32</v>
      </c>
      <c r="O102">
        <f ca="1"/>
        <v>217</v>
      </c>
      <c r="P102" t="str">
        <f ca="1"/>
        <v>Mia Marsocci</v>
      </c>
      <c r="Q102" t="str">
        <f ca="1"/>
        <v>NDA</v>
      </c>
      <c r="R102" s="7">
        <f ca="1"/>
        <v>5.8715277777777769E-4</v>
      </c>
      <c r="S102" t="str">
        <f ca="1"/>
        <v>Female</v>
      </c>
      <c r="T102" t="str">
        <f ca="1"/>
        <v>JV</v>
      </c>
      <c r="U102">
        <f t="shared" ca="1" si="3"/>
        <v>32</v>
      </c>
    </row>
    <row r="103" spans="1:21" x14ac:dyDescent="0.35">
      <c r="A103" s="2" t="str">
        <f ca="1"/>
        <v>SE-123608072</v>
      </c>
      <c r="B103" s="2">
        <f ca="1"/>
        <v>55</v>
      </c>
      <c r="C103" s="2">
        <f ca="1"/>
        <v>186</v>
      </c>
      <c r="D103" s="2" t="str">
        <f ca="1"/>
        <v>Aarav Menon</v>
      </c>
      <c r="E103" t="str">
        <f ca="1"/>
        <v>Natick</v>
      </c>
      <c r="F103" s="8">
        <f ca="1"/>
        <v>5.357638888888889E-4</v>
      </c>
      <c r="G103" t="str">
        <f ca="1"/>
        <v>Male</v>
      </c>
      <c r="H103" t="str">
        <f ca="1"/>
        <v>JV</v>
      </c>
      <c r="I103" s="2">
        <f ca="1"/>
        <v>55</v>
      </c>
      <c r="K103" s="1"/>
      <c r="M103" t="str">
        <f ca="1"/>
        <v>SE-123634131</v>
      </c>
      <c r="N103">
        <f t="shared" ca="1" si="2"/>
        <v>10</v>
      </c>
      <c r="O103">
        <f ca="1"/>
        <v>218</v>
      </c>
      <c r="P103" t="str">
        <f ca="1"/>
        <v>Jack Fanning</v>
      </c>
      <c r="Q103" t="str">
        <f ca="1"/>
        <v>BCH</v>
      </c>
      <c r="R103" s="7">
        <f ca="1"/>
        <v>4.06712962962963E-4</v>
      </c>
      <c r="S103" t="str">
        <f ca="1"/>
        <v>Male</v>
      </c>
      <c r="T103" t="str">
        <f ca="1"/>
        <v>JV</v>
      </c>
      <c r="U103">
        <f t="shared" ca="1" si="3"/>
        <v>10</v>
      </c>
    </row>
    <row r="104" spans="1:21" x14ac:dyDescent="0.35">
      <c r="A104" s="2" t="str">
        <f ca="1"/>
        <v>SE-123614162</v>
      </c>
      <c r="B104" s="2">
        <f ca="1"/>
        <v>56</v>
      </c>
      <c r="C104" s="2">
        <f ca="1"/>
        <v>176</v>
      </c>
      <c r="D104" s="2" t="str">
        <f ca="1"/>
        <v>Chace Macneill</v>
      </c>
      <c r="E104" t="str">
        <f ca="1"/>
        <v>Norwell</v>
      </c>
      <c r="F104" s="8">
        <f ca="1"/>
        <v>5.3912037037037036E-4</v>
      </c>
      <c r="G104" t="str">
        <f ca="1"/>
        <v>Male</v>
      </c>
      <c r="H104" t="str">
        <f ca="1"/>
        <v>JV</v>
      </c>
      <c r="I104" s="2">
        <f ca="1"/>
        <v>56</v>
      </c>
      <c r="K104" s="1"/>
      <c r="M104" t="str">
        <f ca="1"/>
        <v>SE-123492386</v>
      </c>
      <c r="N104">
        <f t="shared" ca="1" si="2"/>
        <v>47</v>
      </c>
      <c r="O104">
        <f ca="1"/>
        <v>221</v>
      </c>
      <c r="P104" t="str">
        <f ca="1"/>
        <v>Julia van Kempen</v>
      </c>
      <c r="Q104" t="str">
        <f ca="1"/>
        <v>Needham</v>
      </c>
      <c r="R104" s="7" t="str">
        <f ca="1"/>
        <v>DNF</v>
      </c>
      <c r="S104" t="str">
        <f ca="1"/>
        <v>Female</v>
      </c>
      <c r="T104" t="str">
        <f ca="1"/>
        <v>JV</v>
      </c>
      <c r="U104">
        <f t="shared" ca="1" si="3"/>
        <v>47</v>
      </c>
    </row>
    <row r="105" spans="1:21" x14ac:dyDescent="0.35">
      <c r="A105" s="2" t="str">
        <f ca="1"/>
        <v>SE-123531977</v>
      </c>
      <c r="B105" s="2">
        <f ca="1"/>
        <v>57</v>
      </c>
      <c r="C105" s="2">
        <f ca="1"/>
        <v>329</v>
      </c>
      <c r="D105" s="2" t="str">
        <f ca="1"/>
        <v>Jacob Lieberman</v>
      </c>
      <c r="E105" t="str">
        <f ca="1"/>
        <v>Natick</v>
      </c>
      <c r="F105" s="8">
        <f ca="1"/>
        <v>5.4050925925925924E-4</v>
      </c>
      <c r="G105" t="str">
        <f ca="1"/>
        <v>Male</v>
      </c>
      <c r="H105" t="str">
        <f ca="1"/>
        <v>JV</v>
      </c>
      <c r="I105" s="2">
        <f ca="1"/>
        <v>57</v>
      </c>
      <c r="K105" s="1"/>
      <c r="M105" t="str">
        <f ca="1"/>
        <v>SE-123493131</v>
      </c>
      <c r="N105">
        <f t="shared" ca="1" si="2"/>
        <v>78</v>
      </c>
      <c r="O105">
        <f ca="1"/>
        <v>222</v>
      </c>
      <c r="P105" t="str">
        <f ca="1"/>
        <v>Carlos Franco</v>
      </c>
      <c r="Q105" t="str">
        <f ca="1"/>
        <v>Needham</v>
      </c>
      <c r="R105" s="7" t="str">
        <f ca="1"/>
        <v>DNF</v>
      </c>
      <c r="S105" t="str">
        <f ca="1"/>
        <v>Male</v>
      </c>
      <c r="T105" t="str">
        <f ca="1"/>
        <v>JV</v>
      </c>
      <c r="U105">
        <f t="shared" ca="1" si="3"/>
        <v>78</v>
      </c>
    </row>
    <row r="106" spans="1:21" x14ac:dyDescent="0.35">
      <c r="A106" s="2" t="str">
        <f ca="1"/>
        <v>SE-123633144</v>
      </c>
      <c r="B106" s="2">
        <f ca="1"/>
        <v>58</v>
      </c>
      <c r="C106" s="2">
        <f ca="1"/>
        <v>114</v>
      </c>
      <c r="D106" s="2" t="str">
        <f ca="1"/>
        <v>jack weggeman</v>
      </c>
      <c r="E106" t="str">
        <f ca="1"/>
        <v>Hingham</v>
      </c>
      <c r="F106" s="8">
        <f ca="1"/>
        <v>5.4131944444444453E-4</v>
      </c>
      <c r="G106" t="str">
        <f ca="1"/>
        <v>Male</v>
      </c>
      <c r="H106" t="str">
        <f ca="1"/>
        <v>JV</v>
      </c>
      <c r="I106" s="2">
        <f ca="1"/>
        <v>58</v>
      </c>
      <c r="K106" s="1"/>
      <c r="M106" t="str">
        <f ca="1"/>
        <v>SE-123484489</v>
      </c>
      <c r="N106">
        <f t="shared" ca="1" si="2"/>
        <v>44</v>
      </c>
      <c r="O106">
        <f ca="1"/>
        <v>224</v>
      </c>
      <c r="P106" t="str">
        <f ca="1"/>
        <v>Leo Chiaverini</v>
      </c>
      <c r="Q106" t="str">
        <f ca="1"/>
        <v>Arlington</v>
      </c>
      <c r="R106" s="7">
        <f ca="1"/>
        <v>4.9097222222222229E-4</v>
      </c>
      <c r="S106" t="str">
        <f ca="1"/>
        <v>Male</v>
      </c>
      <c r="T106" t="str">
        <f ca="1"/>
        <v>JV</v>
      </c>
      <c r="U106">
        <f t="shared" ca="1" si="3"/>
        <v>44</v>
      </c>
    </row>
    <row r="107" spans="1:21" x14ac:dyDescent="0.35">
      <c r="A107" s="2" t="str">
        <f ca="1"/>
        <v>SE-123667039</v>
      </c>
      <c r="B107" s="2">
        <f ca="1"/>
        <v>59</v>
      </c>
      <c r="C107" s="2">
        <f ca="1"/>
        <v>325</v>
      </c>
      <c r="D107" s="2" t="str">
        <f ca="1"/>
        <v>Nick Minio</v>
      </c>
      <c r="E107" t="str">
        <f ca="1"/>
        <v>Natick</v>
      </c>
      <c r="F107" s="8">
        <f ca="1"/>
        <v>5.4768518518518523E-4</v>
      </c>
      <c r="G107" t="str">
        <f ca="1"/>
        <v>Male</v>
      </c>
      <c r="H107" t="str">
        <f ca="1"/>
        <v>JV</v>
      </c>
      <c r="I107" s="2">
        <f ca="1"/>
        <v>59</v>
      </c>
      <c r="K107" s="1"/>
      <c r="M107" t="str">
        <f ca="1"/>
        <v>SE-123664208</v>
      </c>
      <c r="N107">
        <f t="shared" ca="1" si="2"/>
        <v>42</v>
      </c>
      <c r="O107">
        <f ca="1"/>
        <v>226</v>
      </c>
      <c r="P107" t="str">
        <f ca="1"/>
        <v>David Evers</v>
      </c>
      <c r="Q107" t="str">
        <f ca="1"/>
        <v>Natick</v>
      </c>
      <c r="R107" s="7">
        <f ca="1"/>
        <v>4.8703703703703702E-4</v>
      </c>
      <c r="S107" t="str">
        <f ca="1"/>
        <v>Male</v>
      </c>
      <c r="T107" t="str">
        <f ca="1"/>
        <v>JV</v>
      </c>
      <c r="U107">
        <f t="shared" ca="1" si="3"/>
        <v>42</v>
      </c>
    </row>
    <row r="108" spans="1:21" x14ac:dyDescent="0.35">
      <c r="A108" s="2" t="str">
        <f ca="1"/>
        <v>SE-123804335</v>
      </c>
      <c r="B108" s="2">
        <f ca="1"/>
        <v>78</v>
      </c>
      <c r="C108" s="2">
        <f ca="1"/>
        <v>56</v>
      </c>
      <c r="D108" s="2" t="str">
        <f ca="1"/>
        <v>sean Lyden</v>
      </c>
      <c r="E108" t="str">
        <f ca="1"/>
        <v>Norwell</v>
      </c>
      <c r="F108" s="8" t="str">
        <f ca="1"/>
        <v>DNF</v>
      </c>
      <c r="G108" t="str">
        <f ca="1"/>
        <v>Male</v>
      </c>
      <c r="H108" t="str">
        <f ca="1"/>
        <v>JV</v>
      </c>
      <c r="I108" s="2">
        <f ca="1"/>
        <v>78</v>
      </c>
      <c r="K108" s="1"/>
      <c r="M108" t="str">
        <f ca="1"/>
        <v>SE-123804587</v>
      </c>
      <c r="N108">
        <f t="shared" ca="1" si="2"/>
        <v>78</v>
      </c>
      <c r="O108">
        <f ca="1"/>
        <v>236</v>
      </c>
      <c r="P108" t="str">
        <f ca="1"/>
        <v>Owen Lederer</v>
      </c>
      <c r="Q108" t="str">
        <f ca="1"/>
        <v>Norwell</v>
      </c>
      <c r="R108" s="7" t="str">
        <f ca="1"/>
        <v>DNF</v>
      </c>
      <c r="S108" t="str">
        <f ca="1"/>
        <v>Male</v>
      </c>
      <c r="T108" t="str">
        <f ca="1"/>
        <v>JV</v>
      </c>
      <c r="U108">
        <f t="shared" ca="1" si="3"/>
        <v>78</v>
      </c>
    </row>
    <row r="109" spans="1:21" x14ac:dyDescent="0.35">
      <c r="A109" s="2" t="str">
        <f ca="1"/>
        <v>SE-123534618</v>
      </c>
      <c r="B109" s="2">
        <f ca="1"/>
        <v>78</v>
      </c>
      <c r="C109" s="2">
        <f ca="1"/>
        <v>72</v>
      </c>
      <c r="D109" s="2" t="str">
        <f ca="1"/>
        <v>Eamon Pint</v>
      </c>
      <c r="E109" t="str">
        <f ca="1"/>
        <v>Quincy</v>
      </c>
      <c r="F109" s="8" t="str">
        <f ca="1"/>
        <v>DNF</v>
      </c>
      <c r="G109" t="str">
        <f ca="1"/>
        <v>Male</v>
      </c>
      <c r="H109" t="str">
        <f ca="1"/>
        <v>JV</v>
      </c>
      <c r="I109" s="2">
        <f ca="1"/>
        <v>78</v>
      </c>
      <c r="K109" s="1"/>
      <c r="M109" t="str">
        <f ca="1"/>
        <v>SE-123723142</v>
      </c>
      <c r="N109">
        <f t="shared" ca="1" si="2"/>
        <v>35</v>
      </c>
      <c r="O109">
        <f ca="1"/>
        <v>241</v>
      </c>
      <c r="P109" t="str">
        <f ca="1"/>
        <v>Paige INGRANDO</v>
      </c>
      <c r="Q109" t="str">
        <f ca="1"/>
        <v>Needham</v>
      </c>
      <c r="R109" s="7">
        <f ca="1"/>
        <v>6.0451388888888881E-4</v>
      </c>
      <c r="S109" t="str">
        <f ca="1"/>
        <v>Female</v>
      </c>
      <c r="T109" t="str">
        <f ca="1"/>
        <v>JV</v>
      </c>
      <c r="U109">
        <f t="shared" ca="1" si="3"/>
        <v>35</v>
      </c>
    </row>
    <row r="110" spans="1:21" x14ac:dyDescent="0.35">
      <c r="A110" s="2" t="str">
        <f ca="1"/>
        <v>SE-123479039</v>
      </c>
      <c r="B110" s="2">
        <f ca="1"/>
        <v>78</v>
      </c>
      <c r="C110" s="2">
        <f ca="1"/>
        <v>74</v>
      </c>
      <c r="D110" s="2" t="str">
        <f ca="1"/>
        <v>Christopher Gay</v>
      </c>
      <c r="E110" t="str">
        <f ca="1"/>
        <v>Hingham</v>
      </c>
      <c r="F110" s="8" t="str">
        <f ca="1"/>
        <v>DNF</v>
      </c>
      <c r="G110" t="str">
        <f ca="1"/>
        <v>Male</v>
      </c>
      <c r="H110" t="str">
        <f ca="1"/>
        <v>JV</v>
      </c>
      <c r="I110" s="2">
        <f ca="1"/>
        <v>78</v>
      </c>
      <c r="K110" s="1"/>
      <c r="M110" t="str">
        <f ca="1"/>
        <v>SE-123438113</v>
      </c>
      <c r="N110">
        <f t="shared" ca="1" si="2"/>
        <v>25</v>
      </c>
      <c r="O110">
        <f ca="1"/>
        <v>242</v>
      </c>
      <c r="P110" t="str">
        <f ca="1"/>
        <v>Josh Fransblow</v>
      </c>
      <c r="Q110" t="str">
        <f ca="1"/>
        <v>Needham</v>
      </c>
      <c r="R110" s="7">
        <f ca="1"/>
        <v>4.2939814814814815E-4</v>
      </c>
      <c r="S110" t="str">
        <f ca="1"/>
        <v>Male</v>
      </c>
      <c r="T110" t="str">
        <f ca="1"/>
        <v>JV</v>
      </c>
      <c r="U110">
        <f t="shared" ca="1" si="3"/>
        <v>25</v>
      </c>
    </row>
    <row r="111" spans="1:21" x14ac:dyDescent="0.35">
      <c r="A111" s="2" t="str">
        <f ca="1"/>
        <v>SE-123442307</v>
      </c>
      <c r="B111" s="2">
        <f ca="1"/>
        <v>78</v>
      </c>
      <c r="C111" s="2">
        <f ca="1"/>
        <v>102</v>
      </c>
      <c r="D111" s="2" t="str">
        <f ca="1"/>
        <v>Gautam  Sharma</v>
      </c>
      <c r="E111" t="str">
        <f ca="1"/>
        <v>Needham</v>
      </c>
      <c r="F111" s="8" t="str">
        <f ca="1"/>
        <v>DNF</v>
      </c>
      <c r="G111" t="str">
        <f ca="1"/>
        <v>Male</v>
      </c>
      <c r="H111" t="str">
        <f ca="1"/>
        <v>JV</v>
      </c>
      <c r="I111" s="2">
        <f ca="1"/>
        <v>78</v>
      </c>
      <c r="K111" s="1"/>
      <c r="M111" t="str">
        <f ca="1"/>
        <v>SE-123549765</v>
      </c>
      <c r="N111">
        <f t="shared" ca="1" si="2"/>
        <v>30</v>
      </c>
      <c r="O111">
        <f ca="1"/>
        <v>261</v>
      </c>
      <c r="P111" t="str">
        <f ca="1"/>
        <v>Nora Guttilla</v>
      </c>
      <c r="Q111" t="str">
        <f ca="1"/>
        <v>Needham</v>
      </c>
      <c r="R111" s="7">
        <f ca="1"/>
        <v>5.4699074074074068E-4</v>
      </c>
      <c r="S111" t="str">
        <f ca="1"/>
        <v>Female</v>
      </c>
      <c r="T111" t="str">
        <f ca="1"/>
        <v>JV</v>
      </c>
      <c r="U111">
        <f t="shared" ca="1" si="3"/>
        <v>30</v>
      </c>
    </row>
    <row r="112" spans="1:21" x14ac:dyDescent="0.35">
      <c r="A112" s="2" t="str">
        <f ca="1"/>
        <v>SE-123580619</v>
      </c>
      <c r="B112" s="2">
        <f ca="1"/>
        <v>78</v>
      </c>
      <c r="C112" s="2">
        <f ca="1"/>
        <v>106</v>
      </c>
      <c r="D112" s="2" t="str">
        <f ca="1"/>
        <v>Elijah Staples</v>
      </c>
      <c r="E112" t="str">
        <f ca="1"/>
        <v>Natick</v>
      </c>
      <c r="F112" s="8" t="str">
        <f ca="1"/>
        <v>DNF</v>
      </c>
      <c r="G112" t="str">
        <f ca="1"/>
        <v>Male</v>
      </c>
      <c r="H112" t="str">
        <f ca="1"/>
        <v>JV</v>
      </c>
      <c r="I112" s="2">
        <f ca="1"/>
        <v>78</v>
      </c>
      <c r="K112" s="1"/>
      <c r="M112" t="str">
        <f ca="1"/>
        <v>SE-123781081</v>
      </c>
      <c r="N112">
        <f t="shared" ca="1" si="2"/>
        <v>52</v>
      </c>
      <c r="O112">
        <f ca="1"/>
        <v>262</v>
      </c>
      <c r="P112" t="str">
        <f ca="1"/>
        <v>Nolan Gannon</v>
      </c>
      <c r="Q112" t="str">
        <f ca="1"/>
        <v>Needham</v>
      </c>
      <c r="R112" s="7">
        <f ca="1"/>
        <v>5.1909722222222223E-4</v>
      </c>
      <c r="S112" t="str">
        <f ca="1"/>
        <v>Male</v>
      </c>
      <c r="T112" t="str">
        <f ca="1"/>
        <v>JV</v>
      </c>
      <c r="U112">
        <f t="shared" ca="1" si="3"/>
        <v>52</v>
      </c>
    </row>
    <row r="113" spans="1:21" x14ac:dyDescent="0.35">
      <c r="A113" s="2" t="str">
        <f ca="1"/>
        <v>SE-123687027</v>
      </c>
      <c r="B113" s="2">
        <f ca="1"/>
        <v>78</v>
      </c>
      <c r="C113" s="2">
        <f ca="1"/>
        <v>116</v>
      </c>
      <c r="D113" s="2" t="str">
        <f ca="1"/>
        <v>Seamus Reardon</v>
      </c>
      <c r="E113" t="str">
        <f ca="1"/>
        <v>Norwell</v>
      </c>
      <c r="F113" s="8" t="str">
        <f ca="1"/>
        <v>DNF</v>
      </c>
      <c r="G113" t="str">
        <f ca="1"/>
        <v>Male</v>
      </c>
      <c r="H113" t="str">
        <f ca="1"/>
        <v>JV</v>
      </c>
      <c r="I113" s="2">
        <f ca="1"/>
        <v>78</v>
      </c>
      <c r="K113" s="1"/>
      <c r="M113" t="str">
        <f ca="1"/>
        <v>SE-123487928</v>
      </c>
      <c r="N113">
        <f t="shared" ca="1" si="2"/>
        <v>38</v>
      </c>
      <c r="O113">
        <f ca="1"/>
        <v>266</v>
      </c>
      <c r="P113" t="str">
        <f ca="1"/>
        <v>Gavin Denning</v>
      </c>
      <c r="Q113" t="str">
        <f ca="1"/>
        <v>Natick</v>
      </c>
      <c r="R113" s="7">
        <f ca="1"/>
        <v>4.7291666666666668E-4</v>
      </c>
      <c r="S113" t="str">
        <f ca="1"/>
        <v>Male</v>
      </c>
      <c r="T113" t="str">
        <f ca="1"/>
        <v>JV</v>
      </c>
      <c r="U113">
        <f t="shared" ca="1" si="3"/>
        <v>38</v>
      </c>
    </row>
    <row r="114" spans="1:21" x14ac:dyDescent="0.35">
      <c r="A114" s="2" t="str">
        <f ca="1"/>
        <v>SE-123804786</v>
      </c>
      <c r="B114" s="2">
        <f ca="1"/>
        <v>78</v>
      </c>
      <c r="C114" s="2">
        <f ca="1"/>
        <v>156</v>
      </c>
      <c r="D114" s="2" t="str">
        <f ca="1"/>
        <v>Jack Broderick</v>
      </c>
      <c r="E114" t="str">
        <f ca="1"/>
        <v>Norwell</v>
      </c>
      <c r="F114" s="8" t="str">
        <f ca="1"/>
        <v>DNF</v>
      </c>
      <c r="G114" t="str">
        <f ca="1"/>
        <v>Male</v>
      </c>
      <c r="H114" t="str">
        <f ca="1"/>
        <v>JV</v>
      </c>
      <c r="I114" s="2">
        <f ca="1"/>
        <v>78</v>
      </c>
      <c r="K114" s="1"/>
      <c r="M114" t="str">
        <f ca="1"/>
        <v>SE-123710886</v>
      </c>
      <c r="N114">
        <f t="shared" ca="1" si="2"/>
        <v>78</v>
      </c>
      <c r="O114">
        <f ca="1"/>
        <v>278</v>
      </c>
      <c r="P114" t="str">
        <f ca="1"/>
        <v>Owen McNamara</v>
      </c>
      <c r="Q114" t="str">
        <f ca="1"/>
        <v>BCH</v>
      </c>
      <c r="R114" s="7" t="str">
        <f ca="1"/>
        <v>DNF</v>
      </c>
      <c r="S114" t="str">
        <f ca="1"/>
        <v>Male</v>
      </c>
      <c r="T114" t="str">
        <f ca="1"/>
        <v>JV</v>
      </c>
      <c r="U114">
        <f t="shared" ca="1" si="3"/>
        <v>78</v>
      </c>
    </row>
    <row r="115" spans="1:21" x14ac:dyDescent="0.35">
      <c r="A115" s="2" t="str">
        <f ca="1"/>
        <v>SE-123800815</v>
      </c>
      <c r="B115" s="2">
        <f ca="1"/>
        <v>78</v>
      </c>
      <c r="C115" s="2">
        <f ca="1"/>
        <v>166</v>
      </c>
      <c r="D115" s="2" t="str">
        <f ca="1"/>
        <v>Sam Enright</v>
      </c>
      <c r="E115" t="str">
        <f ca="1"/>
        <v>Natick</v>
      </c>
      <c r="F115" s="8" t="str">
        <f ca="1"/>
        <v>DNF</v>
      </c>
      <c r="G115" t="str">
        <f ca="1"/>
        <v>Male</v>
      </c>
      <c r="H115" t="str">
        <f ca="1"/>
        <v>JV</v>
      </c>
      <c r="I115" s="2">
        <f ca="1"/>
        <v>78</v>
      </c>
      <c r="K115" s="1"/>
      <c r="M115" t="str">
        <f ca="1"/>
        <v>SE-123633792</v>
      </c>
      <c r="N115">
        <f t="shared" ca="1" si="2"/>
        <v>34</v>
      </c>
      <c r="O115">
        <f ca="1"/>
        <v>281</v>
      </c>
      <c r="P115" t="str">
        <f ca="1"/>
        <v>Sydney Jackson</v>
      </c>
      <c r="Q115" t="str">
        <f ca="1"/>
        <v>Needham</v>
      </c>
      <c r="R115" s="7">
        <f ca="1"/>
        <v>5.9965277777777784E-4</v>
      </c>
      <c r="S115" t="str">
        <f ca="1"/>
        <v>Female</v>
      </c>
      <c r="T115" t="str">
        <f ca="1"/>
        <v>JV</v>
      </c>
      <c r="U115">
        <f t="shared" ca="1" si="3"/>
        <v>34</v>
      </c>
    </row>
    <row r="116" spans="1:21" x14ac:dyDescent="0.35">
      <c r="A116" s="2" t="str">
        <f ca="1"/>
        <v>SE-123548308</v>
      </c>
      <c r="B116" s="2">
        <f ca="1"/>
        <v>78</v>
      </c>
      <c r="C116" s="2">
        <f ca="1"/>
        <v>202</v>
      </c>
      <c r="D116" s="2" t="str">
        <f ca="1"/>
        <v>Oliver Chladny</v>
      </c>
      <c r="E116" t="str">
        <f ca="1"/>
        <v>Needham</v>
      </c>
      <c r="F116" s="8" t="str">
        <f ca="1"/>
        <v>DNF</v>
      </c>
      <c r="G116" t="str">
        <f ca="1"/>
        <v>Male</v>
      </c>
      <c r="H116" t="str">
        <f ca="1"/>
        <v>JV</v>
      </c>
      <c r="I116" s="2">
        <f ca="1"/>
        <v>78</v>
      </c>
      <c r="K116" s="1"/>
      <c r="M116" t="str">
        <f ca="1"/>
        <v>SE-123490597</v>
      </c>
      <c r="N116">
        <f t="shared" ca="1" si="2"/>
        <v>78</v>
      </c>
      <c r="O116">
        <f ca="1"/>
        <v>286</v>
      </c>
      <c r="P116" t="str">
        <f ca="1"/>
        <v>Tucker Higgins</v>
      </c>
      <c r="Q116" t="str">
        <f ca="1"/>
        <v>Natick</v>
      </c>
      <c r="R116" s="7" t="str">
        <f ca="1"/>
        <v>DNF</v>
      </c>
      <c r="S116" t="str">
        <f ca="1"/>
        <v>Male</v>
      </c>
      <c r="T116" t="str">
        <f ca="1"/>
        <v>JV</v>
      </c>
      <c r="U116">
        <f t="shared" ca="1" si="3"/>
        <v>78</v>
      </c>
    </row>
    <row r="117" spans="1:21" x14ac:dyDescent="0.35">
      <c r="A117" s="2" t="str">
        <f ca="1"/>
        <v>SE-123592674</v>
      </c>
      <c r="B117" s="2">
        <f ca="1"/>
        <v>78</v>
      </c>
      <c r="C117" s="2">
        <f ca="1"/>
        <v>204</v>
      </c>
      <c r="D117" s="2" t="str">
        <f ca="1"/>
        <v>Magnus Truslow</v>
      </c>
      <c r="E117" t="str">
        <f ca="1"/>
        <v>Arlington</v>
      </c>
      <c r="F117" s="8" t="str">
        <f ca="1"/>
        <v>DNF</v>
      </c>
      <c r="G117" t="str">
        <f ca="1"/>
        <v>Male</v>
      </c>
      <c r="H117" t="str">
        <f ca="1"/>
        <v>JV</v>
      </c>
      <c r="I117" s="2">
        <f ca="1"/>
        <v>78</v>
      </c>
      <c r="K117" s="1"/>
      <c r="M117" t="str">
        <f ca="1"/>
        <v>SE-123618787</v>
      </c>
      <c r="N117">
        <f t="shared" ca="1" si="2"/>
        <v>37</v>
      </c>
      <c r="O117">
        <f ca="1"/>
        <v>298</v>
      </c>
      <c r="P117" t="str">
        <f ca="1"/>
        <v>Charlie Jesman</v>
      </c>
      <c r="Q117" t="str">
        <f ca="1"/>
        <v>BCH</v>
      </c>
      <c r="R117" s="7">
        <f ca="1"/>
        <v>4.7048611111111108E-4</v>
      </c>
      <c r="S117" t="str">
        <f ca="1"/>
        <v>Male</v>
      </c>
      <c r="T117" t="str">
        <f ca="1"/>
        <v>JV</v>
      </c>
      <c r="U117">
        <f t="shared" ca="1" si="3"/>
        <v>37</v>
      </c>
    </row>
    <row r="118" spans="1:21" x14ac:dyDescent="0.35">
      <c r="A118" s="2" t="str">
        <f ca="1"/>
        <v>SE-123533983</v>
      </c>
      <c r="B118" s="2">
        <f ca="1"/>
        <v>78</v>
      </c>
      <c r="C118" s="2">
        <f ca="1"/>
        <v>206</v>
      </c>
      <c r="D118" s="2" t="str">
        <f ca="1"/>
        <v>Ryan Lynch</v>
      </c>
      <c r="E118" t="str">
        <f ca="1"/>
        <v>Natick</v>
      </c>
      <c r="F118" s="8" t="str">
        <f ca="1"/>
        <v>DNF</v>
      </c>
      <c r="G118" t="str">
        <f ca="1"/>
        <v>Male</v>
      </c>
      <c r="H118" t="str">
        <f ca="1"/>
        <v>JV</v>
      </c>
      <c r="I118" s="2">
        <f ca="1"/>
        <v>78</v>
      </c>
      <c r="K118" s="1"/>
      <c r="M118" t="str">
        <f ca="1"/>
        <v>SE-123583899</v>
      </c>
      <c r="N118">
        <f t="shared" ca="1" si="2"/>
        <v>78</v>
      </c>
      <c r="O118">
        <f ca="1"/>
        <v>306</v>
      </c>
      <c r="P118" t="str">
        <f ca="1"/>
        <v>Cathal Condon</v>
      </c>
      <c r="Q118" t="str">
        <f ca="1"/>
        <v>Natick</v>
      </c>
      <c r="R118" s="7" t="str">
        <f ca="1"/>
        <v>DNF</v>
      </c>
      <c r="S118" t="str">
        <f ca="1"/>
        <v>Male</v>
      </c>
      <c r="T118" t="str">
        <f ca="1"/>
        <v>JV</v>
      </c>
      <c r="U118">
        <f t="shared" ca="1" si="3"/>
        <v>78</v>
      </c>
    </row>
    <row r="119" spans="1:21" x14ac:dyDescent="0.35">
      <c r="A119" s="2" t="str">
        <f ca="1"/>
        <v>SE-123493131</v>
      </c>
      <c r="B119" s="2">
        <f ca="1"/>
        <v>78</v>
      </c>
      <c r="C119" s="2">
        <f ca="1"/>
        <v>222</v>
      </c>
      <c r="D119" s="2" t="str">
        <f ca="1"/>
        <v>Carlos Franco</v>
      </c>
      <c r="E119" t="str">
        <f ca="1"/>
        <v>Needham</v>
      </c>
      <c r="F119" s="8" t="str">
        <f ca="1"/>
        <v>DNF</v>
      </c>
      <c r="G119" t="str">
        <f ca="1"/>
        <v>Male</v>
      </c>
      <c r="H119" t="str">
        <f ca="1"/>
        <v>JV</v>
      </c>
      <c r="I119" s="2">
        <f ca="1"/>
        <v>78</v>
      </c>
      <c r="K119" s="1"/>
      <c r="M119" t="str">
        <f ca="1"/>
        <v>SE-123641708</v>
      </c>
      <c r="N119">
        <f t="shared" ca="1" si="2"/>
        <v>39</v>
      </c>
      <c r="O119">
        <f ca="1"/>
        <v>318</v>
      </c>
      <c r="P119" t="str">
        <f ca="1"/>
        <v>James Allen</v>
      </c>
      <c r="Q119" t="str">
        <f ca="1"/>
        <v>BCH</v>
      </c>
      <c r="R119" s="7">
        <f ca="1"/>
        <v>4.7754629629629628E-4</v>
      </c>
      <c r="S119" t="str">
        <f ca="1"/>
        <v>Male</v>
      </c>
      <c r="T119" t="str">
        <f ca="1"/>
        <v>JV</v>
      </c>
      <c r="U119">
        <f t="shared" ca="1" si="3"/>
        <v>39</v>
      </c>
    </row>
    <row r="120" spans="1:21" x14ac:dyDescent="0.35">
      <c r="A120" s="2" t="str">
        <f ca="1"/>
        <v>SE-123804587</v>
      </c>
      <c r="B120" s="2">
        <f ca="1"/>
        <v>78</v>
      </c>
      <c r="C120" s="2">
        <f ca="1"/>
        <v>236</v>
      </c>
      <c r="D120" s="2" t="str">
        <f ca="1"/>
        <v>Owen Lederer</v>
      </c>
      <c r="E120" t="str">
        <f ca="1"/>
        <v>Norwell</v>
      </c>
      <c r="F120" s="8" t="str">
        <f ca="1"/>
        <v>DNF</v>
      </c>
      <c r="G120" t="str">
        <f ca="1"/>
        <v>Male</v>
      </c>
      <c r="H120" t="str">
        <f ca="1"/>
        <v>JV</v>
      </c>
      <c r="I120" s="2">
        <f ca="1"/>
        <v>78</v>
      </c>
      <c r="K120" s="1"/>
      <c r="M120" t="str">
        <f ca="1"/>
        <v>SE-123573021</v>
      </c>
      <c r="N120">
        <f t="shared" ca="1" si="2"/>
        <v>78</v>
      </c>
      <c r="O120">
        <f ca="1"/>
        <v>320</v>
      </c>
      <c r="P120" t="str">
        <f ca="1"/>
        <v>Charles Maher</v>
      </c>
      <c r="Q120" t="str">
        <f ca="1"/>
        <v>Natick</v>
      </c>
      <c r="R120" s="7" t="str">
        <f ca="1"/>
        <v>DNF</v>
      </c>
      <c r="S120" t="str">
        <f ca="1"/>
        <v>Male</v>
      </c>
      <c r="T120" t="str">
        <f ca="1"/>
        <v>JV</v>
      </c>
      <c r="U120">
        <f t="shared" ca="1" si="3"/>
        <v>78</v>
      </c>
    </row>
    <row r="121" spans="1:21" x14ac:dyDescent="0.35">
      <c r="A121" s="2" t="str">
        <f ca="1"/>
        <v>SE-123710886</v>
      </c>
      <c r="B121" s="2">
        <f ca="1"/>
        <v>78</v>
      </c>
      <c r="C121" s="2">
        <f ca="1"/>
        <v>278</v>
      </c>
      <c r="D121" s="2" t="str">
        <f ca="1"/>
        <v>Owen McNamara</v>
      </c>
      <c r="E121" t="str">
        <f ca="1"/>
        <v>BCH</v>
      </c>
      <c r="F121" s="8" t="str">
        <f ca="1"/>
        <v>DNF</v>
      </c>
      <c r="G121" t="str">
        <f ca="1"/>
        <v>Male</v>
      </c>
      <c r="H121" t="str">
        <f ca="1"/>
        <v>JV</v>
      </c>
      <c r="I121" s="2">
        <f ca="1"/>
        <v>78</v>
      </c>
      <c r="K121" s="1"/>
      <c r="M121" t="str">
        <f ca="1"/>
        <v>SE-123667039</v>
      </c>
      <c r="N121">
        <f t="shared" ca="1" si="2"/>
        <v>59</v>
      </c>
      <c r="O121">
        <f ca="1"/>
        <v>325</v>
      </c>
      <c r="P121" t="str">
        <f ca="1"/>
        <v>Nick Minio</v>
      </c>
      <c r="Q121" t="str">
        <f ca="1"/>
        <v>Natick</v>
      </c>
      <c r="R121" s="7">
        <f ca="1"/>
        <v>5.4768518518518523E-4</v>
      </c>
      <c r="S121" t="str">
        <f ca="1"/>
        <v>Male</v>
      </c>
      <c r="T121" t="str">
        <f ca="1"/>
        <v>JV</v>
      </c>
      <c r="U121">
        <f t="shared" ca="1" si="3"/>
        <v>59</v>
      </c>
    </row>
    <row r="122" spans="1:21" x14ac:dyDescent="0.35">
      <c r="A122" s="2" t="str">
        <f ca="1"/>
        <v>SE-123490597</v>
      </c>
      <c r="B122" s="2">
        <f ca="1"/>
        <v>78</v>
      </c>
      <c r="C122" s="2">
        <f ca="1"/>
        <v>286</v>
      </c>
      <c r="D122" s="2" t="str">
        <f ca="1"/>
        <v>Tucker Higgins</v>
      </c>
      <c r="E122" t="str">
        <f ca="1"/>
        <v>Natick</v>
      </c>
      <c r="F122" s="8" t="str">
        <f ca="1"/>
        <v>DNF</v>
      </c>
      <c r="G122" t="str">
        <f ca="1"/>
        <v>Male</v>
      </c>
      <c r="H122" t="str">
        <f ca="1"/>
        <v>JV</v>
      </c>
      <c r="I122" s="2">
        <f ca="1"/>
        <v>78</v>
      </c>
      <c r="K122" s="1"/>
      <c r="M122" t="str">
        <f ca="1"/>
        <v>SE-123629345</v>
      </c>
      <c r="N122">
        <f t="shared" ca="1" si="2"/>
        <v>78</v>
      </c>
      <c r="O122">
        <f ca="1"/>
        <v>326</v>
      </c>
      <c r="P122" t="str">
        <f ca="1"/>
        <v>Jonathan Remley</v>
      </c>
      <c r="Q122" t="str">
        <f ca="1"/>
        <v>BCH</v>
      </c>
      <c r="R122" s="7" t="str">
        <f ca="1"/>
        <v>DSQ</v>
      </c>
      <c r="S122" t="str">
        <f ca="1"/>
        <v>Male</v>
      </c>
      <c r="T122" t="str">
        <f ca="1"/>
        <v>JV</v>
      </c>
      <c r="U122">
        <f t="shared" ca="1" si="3"/>
        <v>78</v>
      </c>
    </row>
    <row r="123" spans="1:21" x14ac:dyDescent="0.35">
      <c r="A123" s="2" t="str">
        <f ca="1"/>
        <v>SE-123583899</v>
      </c>
      <c r="B123" s="2">
        <f ca="1"/>
        <v>78</v>
      </c>
      <c r="C123" s="2">
        <f ca="1"/>
        <v>306</v>
      </c>
      <c r="D123" s="2" t="str">
        <f ca="1"/>
        <v>Cathal Condon</v>
      </c>
      <c r="E123" t="str">
        <f ca="1"/>
        <v>Natick</v>
      </c>
      <c r="F123" s="8" t="str">
        <f ca="1"/>
        <v>DNF</v>
      </c>
      <c r="G123" t="str">
        <f ca="1"/>
        <v>Male</v>
      </c>
      <c r="H123" t="str">
        <f ca="1"/>
        <v>JV</v>
      </c>
      <c r="I123" s="2">
        <f ca="1"/>
        <v>78</v>
      </c>
      <c r="K123" s="1"/>
      <c r="M123" t="str">
        <f ca="1"/>
        <v>SE-123478669</v>
      </c>
      <c r="N123">
        <f t="shared" ca="1" si="2"/>
        <v>45</v>
      </c>
      <c r="O123">
        <f ca="1"/>
        <v>327</v>
      </c>
      <c r="P123" t="str">
        <f ca="1"/>
        <v>Max Coughlan</v>
      </c>
      <c r="Q123" t="str">
        <f ca="1"/>
        <v>Natick</v>
      </c>
      <c r="R123" s="7">
        <f ca="1"/>
        <v>4.924768518518518E-4</v>
      </c>
      <c r="S123" t="str">
        <f ca="1"/>
        <v>Male</v>
      </c>
      <c r="T123" t="str">
        <f ca="1"/>
        <v>JV</v>
      </c>
      <c r="U123">
        <f t="shared" ca="1" si="3"/>
        <v>45</v>
      </c>
    </row>
    <row r="124" spans="1:21" x14ac:dyDescent="0.35">
      <c r="A124" s="2" t="str">
        <f ca="1"/>
        <v>SE-123573021</v>
      </c>
      <c r="B124" s="2">
        <f ca="1"/>
        <v>78</v>
      </c>
      <c r="C124" s="2">
        <f ca="1"/>
        <v>320</v>
      </c>
      <c r="D124" s="2" t="str">
        <f ca="1"/>
        <v>Charles Maher</v>
      </c>
      <c r="E124" t="str">
        <f ca="1"/>
        <v>Natick</v>
      </c>
      <c r="F124" s="8" t="str">
        <f ca="1"/>
        <v>DNF</v>
      </c>
      <c r="G124" t="str">
        <f ca="1"/>
        <v>Male</v>
      </c>
      <c r="H124" t="str">
        <f ca="1"/>
        <v>JV</v>
      </c>
      <c r="I124" s="2">
        <f ca="1"/>
        <v>78</v>
      </c>
      <c r="K124" s="1"/>
      <c r="M124" t="str">
        <f ca="1"/>
        <v>SE-123531977</v>
      </c>
      <c r="N124">
        <f t="shared" ca="1" si="2"/>
        <v>57</v>
      </c>
      <c r="O124">
        <f ca="1"/>
        <v>329</v>
      </c>
      <c r="P124" t="str">
        <f ca="1"/>
        <v>Jacob Lieberman</v>
      </c>
      <c r="Q124" t="str">
        <f ca="1"/>
        <v>Natick</v>
      </c>
      <c r="R124" s="7">
        <f ca="1"/>
        <v>5.4050925925925924E-4</v>
      </c>
      <c r="S124" t="str">
        <f ca="1"/>
        <v>Male</v>
      </c>
      <c r="T124" t="str">
        <f ca="1"/>
        <v>JV</v>
      </c>
      <c r="U124">
        <f t="shared" ca="1" si="3"/>
        <v>57</v>
      </c>
    </row>
    <row r="125" spans="1:21" x14ac:dyDescent="0.35">
      <c r="A125" s="2" t="str">
        <f ca="1"/>
        <v>SE-123707065</v>
      </c>
      <c r="B125" s="2">
        <f ca="1"/>
        <v>78</v>
      </c>
      <c r="C125" s="2">
        <f ca="1"/>
        <v>32</v>
      </c>
      <c r="D125" s="2" t="str">
        <f ca="1"/>
        <v>Manuel Breslin</v>
      </c>
      <c r="E125" t="str">
        <f ca="1"/>
        <v>Quincy</v>
      </c>
      <c r="F125" s="8" t="str">
        <f ca="1"/>
        <v>DNS</v>
      </c>
      <c r="G125" t="str">
        <f ca="1"/>
        <v>Male</v>
      </c>
      <c r="H125" t="str">
        <f ca="1"/>
        <v>JV</v>
      </c>
      <c r="I125" s="2">
        <f ca="1"/>
        <v>78</v>
      </c>
      <c r="K125" s="1"/>
      <c r="M125" t="str">
        <f ca="1"/>
        <v>SE-123622717</v>
      </c>
      <c r="N125">
        <f t="shared" ca="1" si="2"/>
        <v>50</v>
      </c>
      <c r="O125">
        <f ca="1"/>
        <v>333</v>
      </c>
      <c r="P125" t="str">
        <f ca="1"/>
        <v>Ronan James</v>
      </c>
      <c r="Q125" t="str">
        <f ca="1"/>
        <v>Natick</v>
      </c>
      <c r="R125" s="7">
        <f ca="1"/>
        <v>5.1307870370370363E-4</v>
      </c>
      <c r="S125" t="str">
        <f ca="1"/>
        <v>Male</v>
      </c>
      <c r="T125" t="str">
        <f ca="1"/>
        <v>JV</v>
      </c>
      <c r="U125">
        <f t="shared" ca="1" si="3"/>
        <v>50</v>
      </c>
    </row>
    <row r="126" spans="1:21" x14ac:dyDescent="0.35">
      <c r="A126" s="2" t="str">
        <f ca="1"/>
        <v>SE-123629345</v>
      </c>
      <c r="B126" s="2">
        <f ca="1"/>
        <v>78</v>
      </c>
      <c r="C126" s="2">
        <f ca="1"/>
        <v>326</v>
      </c>
      <c r="D126" s="2" t="str">
        <f ca="1"/>
        <v>Jonathan Remley</v>
      </c>
      <c r="E126" t="str">
        <f ca="1"/>
        <v>BCH</v>
      </c>
      <c r="F126" s="8" t="str">
        <f ca="1"/>
        <v>DSQ</v>
      </c>
      <c r="G126" t="str">
        <f ca="1"/>
        <v>Male</v>
      </c>
      <c r="H126" t="str">
        <f ca="1"/>
        <v>JV</v>
      </c>
      <c r="I126" s="2">
        <f ca="1"/>
        <v>78</v>
      </c>
      <c r="K126" s="1"/>
      <c r="M126" t="str">
        <f ca="1"/>
        <v>SE-123556350</v>
      </c>
      <c r="N126">
        <f t="shared" ca="1" si="2"/>
        <v>27</v>
      </c>
      <c r="O126">
        <f ca="1"/>
        <v>336</v>
      </c>
      <c r="P126" t="str">
        <f ca="1"/>
        <v>Zain  Khan</v>
      </c>
      <c r="Q126" t="str">
        <f ca="1"/>
        <v>BCH</v>
      </c>
      <c r="R126" s="7">
        <f ca="1"/>
        <v>4.4513888888888891E-4</v>
      </c>
      <c r="S126" t="str">
        <f ca="1"/>
        <v>Male</v>
      </c>
      <c r="T126" t="str">
        <f ca="1"/>
        <v>JV</v>
      </c>
      <c r="U126">
        <f t="shared" ca="1" si="3"/>
        <v>27</v>
      </c>
    </row>
    <row r="127" spans="1:21" x14ac:dyDescent="0.35">
      <c r="K127" s="1"/>
      <c r="N127" t="str">
        <f t="shared" si="2"/>
        <v/>
      </c>
      <c r="U127" t="str">
        <f t="shared" si="3"/>
        <v/>
      </c>
    </row>
    <row r="128" spans="1:21" x14ac:dyDescent="0.35">
      <c r="K128" s="1"/>
      <c r="N128" t="str">
        <f t="shared" si="2"/>
        <v/>
      </c>
      <c r="U128" t="str">
        <f t="shared" si="3"/>
        <v/>
      </c>
    </row>
    <row r="129" spans="11:21" x14ac:dyDescent="0.35">
      <c r="K129" s="1"/>
      <c r="N129" t="str">
        <f t="shared" si="2"/>
        <v/>
      </c>
      <c r="U129" t="str">
        <f t="shared" si="3"/>
        <v/>
      </c>
    </row>
    <row r="130" spans="11:21" x14ac:dyDescent="0.35">
      <c r="K130" s="1"/>
      <c r="N130" t="str">
        <f t="shared" si="2"/>
        <v/>
      </c>
      <c r="U130" t="str">
        <f t="shared" si="3"/>
        <v/>
      </c>
    </row>
    <row r="131" spans="11:21" x14ac:dyDescent="0.35">
      <c r="K131" s="1"/>
      <c r="N131" t="str">
        <f t="shared" ref="N131:N194" si="4">IF(ISBLANK(M131),"",IF(ISNUMBER(R131),COUNTIFS(R:R,"&lt;"&amp;R131,S:S,S131,T:T,T131)+1,COUNTIFS(S:S,S131,T:T,T131)))</f>
        <v/>
      </c>
      <c r="U131" t="str">
        <f t="shared" ref="U131:U194" si="5">IF(ISBLANK(M131),"",IF(ISNUMBER(R131),COUNTIFS(R:R,"&lt;"&amp;R131,S:S,S131)+1,COUNTIFS(S:S,S131)))</f>
        <v/>
      </c>
    </row>
    <row r="132" spans="11:21" x14ac:dyDescent="0.35">
      <c r="K132" s="1"/>
      <c r="N132" t="str">
        <f t="shared" si="4"/>
        <v/>
      </c>
      <c r="U132" t="str">
        <f t="shared" si="5"/>
        <v/>
      </c>
    </row>
    <row r="133" spans="11:21" x14ac:dyDescent="0.35">
      <c r="K133" s="1"/>
      <c r="N133" t="str">
        <f t="shared" si="4"/>
        <v/>
      </c>
      <c r="U133" t="str">
        <f t="shared" si="5"/>
        <v/>
      </c>
    </row>
    <row r="134" spans="11:21" x14ac:dyDescent="0.35">
      <c r="K134" s="1"/>
      <c r="N134" t="str">
        <f t="shared" si="4"/>
        <v/>
      </c>
      <c r="U134" t="str">
        <f t="shared" si="5"/>
        <v/>
      </c>
    </row>
    <row r="135" spans="11:21" x14ac:dyDescent="0.35">
      <c r="K135" s="1"/>
      <c r="N135" t="str">
        <f t="shared" si="4"/>
        <v/>
      </c>
      <c r="U135" t="str">
        <f t="shared" si="5"/>
        <v/>
      </c>
    </row>
    <row r="136" spans="11:21" x14ac:dyDescent="0.35">
      <c r="K136" s="1"/>
      <c r="N136" t="str">
        <f t="shared" si="4"/>
        <v/>
      </c>
      <c r="U136" t="str">
        <f t="shared" si="5"/>
        <v/>
      </c>
    </row>
    <row r="137" spans="11:21" x14ac:dyDescent="0.35">
      <c r="K137" s="1"/>
      <c r="N137" t="str">
        <f t="shared" si="4"/>
        <v/>
      </c>
      <c r="U137" t="str">
        <f t="shared" si="5"/>
        <v/>
      </c>
    </row>
    <row r="138" spans="11:21" x14ac:dyDescent="0.35">
      <c r="K138" s="1"/>
      <c r="N138" t="str">
        <f t="shared" si="4"/>
        <v/>
      </c>
      <c r="U138" t="str">
        <f t="shared" si="5"/>
        <v/>
      </c>
    </row>
    <row r="139" spans="11:21" x14ac:dyDescent="0.35">
      <c r="K139" s="1"/>
      <c r="N139" t="str">
        <f t="shared" si="4"/>
        <v/>
      </c>
      <c r="U139" t="str">
        <f t="shared" si="5"/>
        <v/>
      </c>
    </row>
    <row r="140" spans="11:21" x14ac:dyDescent="0.35">
      <c r="K140" s="1"/>
      <c r="N140" t="str">
        <f t="shared" si="4"/>
        <v/>
      </c>
      <c r="U140" t="str">
        <f t="shared" si="5"/>
        <v/>
      </c>
    </row>
    <row r="141" spans="11:21" x14ac:dyDescent="0.35">
      <c r="K141" s="1"/>
      <c r="N141" t="str">
        <f t="shared" si="4"/>
        <v/>
      </c>
      <c r="U141" t="str">
        <f t="shared" si="5"/>
        <v/>
      </c>
    </row>
    <row r="142" spans="11:21" x14ac:dyDescent="0.35">
      <c r="K142" s="1"/>
      <c r="N142" t="str">
        <f t="shared" si="4"/>
        <v/>
      </c>
      <c r="U142" t="str">
        <f t="shared" si="5"/>
        <v/>
      </c>
    </row>
    <row r="143" spans="11:21" x14ac:dyDescent="0.35">
      <c r="K143" s="1"/>
      <c r="N143" t="str">
        <f t="shared" si="4"/>
        <v/>
      </c>
      <c r="U143" t="str">
        <f t="shared" si="5"/>
        <v/>
      </c>
    </row>
    <row r="144" spans="11:21" x14ac:dyDescent="0.35">
      <c r="K144" s="1"/>
      <c r="N144" t="str">
        <f t="shared" si="4"/>
        <v/>
      </c>
      <c r="U144" t="str">
        <f t="shared" si="5"/>
        <v/>
      </c>
    </row>
    <row r="145" spans="11:21" x14ac:dyDescent="0.35">
      <c r="K145" s="1"/>
      <c r="N145" t="str">
        <f t="shared" si="4"/>
        <v/>
      </c>
      <c r="U145" t="str">
        <f t="shared" si="5"/>
        <v/>
      </c>
    </row>
    <row r="146" spans="11:21" x14ac:dyDescent="0.35">
      <c r="K146" s="1"/>
      <c r="N146" t="str">
        <f t="shared" si="4"/>
        <v/>
      </c>
      <c r="U146" t="str">
        <f t="shared" si="5"/>
        <v/>
      </c>
    </row>
    <row r="147" spans="11:21" x14ac:dyDescent="0.35">
      <c r="K147" s="1"/>
      <c r="N147" t="str">
        <f t="shared" si="4"/>
        <v/>
      </c>
      <c r="U147" t="str">
        <f t="shared" si="5"/>
        <v/>
      </c>
    </row>
    <row r="148" spans="11:21" x14ac:dyDescent="0.35">
      <c r="K148" s="1"/>
      <c r="N148" t="str">
        <f t="shared" si="4"/>
        <v/>
      </c>
      <c r="U148" t="str">
        <f t="shared" si="5"/>
        <v/>
      </c>
    </row>
    <row r="149" spans="11:21" x14ac:dyDescent="0.35">
      <c r="K149" s="1"/>
      <c r="N149" t="str">
        <f t="shared" si="4"/>
        <v/>
      </c>
      <c r="U149" t="str">
        <f t="shared" si="5"/>
        <v/>
      </c>
    </row>
    <row r="150" spans="11:21" x14ac:dyDescent="0.35">
      <c r="K150" s="1"/>
      <c r="N150" t="str">
        <f t="shared" si="4"/>
        <v/>
      </c>
      <c r="U150" t="str">
        <f t="shared" si="5"/>
        <v/>
      </c>
    </row>
    <row r="151" spans="11:21" x14ac:dyDescent="0.35">
      <c r="K151" s="1"/>
      <c r="N151" t="str">
        <f t="shared" si="4"/>
        <v/>
      </c>
      <c r="U151" t="str">
        <f t="shared" si="5"/>
        <v/>
      </c>
    </row>
    <row r="152" spans="11:21" x14ac:dyDescent="0.35">
      <c r="K152" s="1"/>
      <c r="N152" t="str">
        <f t="shared" si="4"/>
        <v/>
      </c>
      <c r="U152" t="str">
        <f t="shared" si="5"/>
        <v/>
      </c>
    </row>
    <row r="153" spans="11:21" x14ac:dyDescent="0.35">
      <c r="N153" t="str">
        <f t="shared" si="4"/>
        <v/>
      </c>
      <c r="U153" t="str">
        <f t="shared" si="5"/>
        <v/>
      </c>
    </row>
    <row r="154" spans="11:21" x14ac:dyDescent="0.35">
      <c r="N154" t="str">
        <f t="shared" si="4"/>
        <v/>
      </c>
      <c r="U154" t="str">
        <f t="shared" si="5"/>
        <v/>
      </c>
    </row>
    <row r="155" spans="11:21" x14ac:dyDescent="0.35">
      <c r="N155" t="str">
        <f t="shared" si="4"/>
        <v/>
      </c>
      <c r="U155" t="str">
        <f t="shared" si="5"/>
        <v/>
      </c>
    </row>
    <row r="156" spans="11:21" x14ac:dyDescent="0.35">
      <c r="N156" t="str">
        <f t="shared" si="4"/>
        <v/>
      </c>
      <c r="U156" t="str">
        <f t="shared" si="5"/>
        <v/>
      </c>
    </row>
    <row r="157" spans="11:21" x14ac:dyDescent="0.35">
      <c r="N157" t="str">
        <f t="shared" si="4"/>
        <v/>
      </c>
      <c r="U157" t="str">
        <f t="shared" si="5"/>
        <v/>
      </c>
    </row>
    <row r="158" spans="11:21" x14ac:dyDescent="0.35">
      <c r="K158" s="1"/>
      <c r="N158" t="str">
        <f t="shared" si="4"/>
        <v/>
      </c>
      <c r="U158" t="str">
        <f t="shared" si="5"/>
        <v/>
      </c>
    </row>
    <row r="159" spans="11:21" x14ac:dyDescent="0.35">
      <c r="K159" s="1"/>
      <c r="N159" t="str">
        <f t="shared" si="4"/>
        <v/>
      </c>
      <c r="U159" t="str">
        <f t="shared" si="5"/>
        <v/>
      </c>
    </row>
    <row r="160" spans="11:21" x14ac:dyDescent="0.35">
      <c r="K160" s="1"/>
      <c r="N160" t="str">
        <f t="shared" si="4"/>
        <v/>
      </c>
      <c r="U160" t="str">
        <f t="shared" si="5"/>
        <v/>
      </c>
    </row>
    <row r="161" spans="11:21" x14ac:dyDescent="0.35">
      <c r="K161" s="1"/>
      <c r="N161" t="str">
        <f t="shared" si="4"/>
        <v/>
      </c>
      <c r="U161" t="str">
        <f t="shared" si="5"/>
        <v/>
      </c>
    </row>
    <row r="162" spans="11:21" x14ac:dyDescent="0.35">
      <c r="K162" s="1"/>
      <c r="N162" t="str">
        <f t="shared" si="4"/>
        <v/>
      </c>
      <c r="U162" t="str">
        <f t="shared" si="5"/>
        <v/>
      </c>
    </row>
    <row r="163" spans="11:21" x14ac:dyDescent="0.35">
      <c r="K163" s="1"/>
      <c r="N163" t="str">
        <f t="shared" si="4"/>
        <v/>
      </c>
      <c r="U163" t="str">
        <f t="shared" si="5"/>
        <v/>
      </c>
    </row>
    <row r="164" spans="11:21" x14ac:dyDescent="0.35">
      <c r="K164" s="1"/>
      <c r="N164" t="str">
        <f t="shared" si="4"/>
        <v/>
      </c>
      <c r="U164" t="str">
        <f t="shared" si="5"/>
        <v/>
      </c>
    </row>
    <row r="165" spans="11:21" x14ac:dyDescent="0.35">
      <c r="K165" s="1"/>
      <c r="N165" t="str">
        <f t="shared" si="4"/>
        <v/>
      </c>
      <c r="U165" t="str">
        <f t="shared" si="5"/>
        <v/>
      </c>
    </row>
    <row r="166" spans="11:21" x14ac:dyDescent="0.35">
      <c r="K166" s="1"/>
      <c r="N166" t="str">
        <f t="shared" si="4"/>
        <v/>
      </c>
      <c r="U166" t="str">
        <f t="shared" si="5"/>
        <v/>
      </c>
    </row>
    <row r="167" spans="11:21" x14ac:dyDescent="0.35">
      <c r="K167" s="1"/>
      <c r="N167" t="str">
        <f t="shared" si="4"/>
        <v/>
      </c>
      <c r="U167" t="str">
        <f t="shared" si="5"/>
        <v/>
      </c>
    </row>
    <row r="168" spans="11:21" x14ac:dyDescent="0.35">
      <c r="K168" s="1"/>
      <c r="N168" t="str">
        <f t="shared" si="4"/>
        <v/>
      </c>
      <c r="U168" t="str">
        <f t="shared" si="5"/>
        <v/>
      </c>
    </row>
    <row r="169" spans="11:21" x14ac:dyDescent="0.35">
      <c r="K169" s="1"/>
      <c r="N169" t="str">
        <f t="shared" si="4"/>
        <v/>
      </c>
      <c r="U169" t="str">
        <f t="shared" si="5"/>
        <v/>
      </c>
    </row>
    <row r="170" spans="11:21" x14ac:dyDescent="0.35">
      <c r="K170" s="1"/>
      <c r="N170" t="str">
        <f t="shared" si="4"/>
        <v/>
      </c>
      <c r="U170" t="str">
        <f t="shared" si="5"/>
        <v/>
      </c>
    </row>
    <row r="171" spans="11:21" x14ac:dyDescent="0.35">
      <c r="K171" s="1"/>
      <c r="N171" t="str">
        <f t="shared" si="4"/>
        <v/>
      </c>
      <c r="U171" t="str">
        <f t="shared" si="5"/>
        <v/>
      </c>
    </row>
    <row r="172" spans="11:21" x14ac:dyDescent="0.35">
      <c r="K172" s="1"/>
      <c r="N172" t="str">
        <f t="shared" si="4"/>
        <v/>
      </c>
      <c r="U172" t="str">
        <f t="shared" si="5"/>
        <v/>
      </c>
    </row>
    <row r="173" spans="11:21" x14ac:dyDescent="0.35">
      <c r="K173" s="1"/>
      <c r="N173" t="str">
        <f t="shared" si="4"/>
        <v/>
      </c>
      <c r="U173" t="str">
        <f t="shared" si="5"/>
        <v/>
      </c>
    </row>
    <row r="174" spans="11:21" x14ac:dyDescent="0.35">
      <c r="K174" s="1"/>
      <c r="N174" t="str">
        <f t="shared" si="4"/>
        <v/>
      </c>
      <c r="U174" t="str">
        <f t="shared" si="5"/>
        <v/>
      </c>
    </row>
    <row r="175" spans="11:21" x14ac:dyDescent="0.35">
      <c r="K175" s="1"/>
      <c r="N175" t="str">
        <f t="shared" si="4"/>
        <v/>
      </c>
      <c r="U175" t="str">
        <f t="shared" si="5"/>
        <v/>
      </c>
    </row>
    <row r="176" spans="11:21" x14ac:dyDescent="0.35">
      <c r="K176" s="1"/>
      <c r="N176" t="str">
        <f t="shared" si="4"/>
        <v/>
      </c>
      <c r="U176" t="str">
        <f t="shared" si="5"/>
        <v/>
      </c>
    </row>
    <row r="177" spans="11:21" x14ac:dyDescent="0.35">
      <c r="K177" s="1"/>
      <c r="N177" t="str">
        <f t="shared" si="4"/>
        <v/>
      </c>
      <c r="U177" t="str">
        <f t="shared" si="5"/>
        <v/>
      </c>
    </row>
    <row r="178" spans="11:21" x14ac:dyDescent="0.35">
      <c r="K178" s="1"/>
      <c r="N178" t="str">
        <f t="shared" si="4"/>
        <v/>
      </c>
      <c r="U178" t="str">
        <f t="shared" si="5"/>
        <v/>
      </c>
    </row>
    <row r="179" spans="11:21" x14ac:dyDescent="0.35">
      <c r="K179" s="1"/>
      <c r="N179" t="str">
        <f t="shared" si="4"/>
        <v/>
      </c>
      <c r="U179" t="str">
        <f t="shared" si="5"/>
        <v/>
      </c>
    </row>
    <row r="180" spans="11:21" x14ac:dyDescent="0.35">
      <c r="K180" s="1"/>
      <c r="N180" t="str">
        <f t="shared" si="4"/>
        <v/>
      </c>
      <c r="U180" t="str">
        <f t="shared" si="5"/>
        <v/>
      </c>
    </row>
    <row r="181" spans="11:21" x14ac:dyDescent="0.35">
      <c r="K181" s="1"/>
      <c r="N181" t="str">
        <f t="shared" si="4"/>
        <v/>
      </c>
      <c r="U181" t="str">
        <f t="shared" si="5"/>
        <v/>
      </c>
    </row>
    <row r="182" spans="11:21" x14ac:dyDescent="0.35">
      <c r="K182" s="1"/>
      <c r="N182" t="str">
        <f t="shared" si="4"/>
        <v/>
      </c>
      <c r="U182" t="str">
        <f t="shared" si="5"/>
        <v/>
      </c>
    </row>
    <row r="183" spans="11:21" x14ac:dyDescent="0.35">
      <c r="K183" s="1"/>
      <c r="N183" t="str">
        <f t="shared" si="4"/>
        <v/>
      </c>
      <c r="U183" t="str">
        <f t="shared" si="5"/>
        <v/>
      </c>
    </row>
    <row r="184" spans="11:21" x14ac:dyDescent="0.35">
      <c r="K184" s="1"/>
      <c r="N184" t="str">
        <f t="shared" si="4"/>
        <v/>
      </c>
      <c r="U184" t="str">
        <f t="shared" si="5"/>
        <v/>
      </c>
    </row>
    <row r="185" spans="11:21" x14ac:dyDescent="0.35">
      <c r="K185" s="1"/>
      <c r="N185" t="str">
        <f t="shared" si="4"/>
        <v/>
      </c>
      <c r="U185" t="str">
        <f t="shared" si="5"/>
        <v/>
      </c>
    </row>
    <row r="186" spans="11:21" x14ac:dyDescent="0.35">
      <c r="K186" s="1"/>
      <c r="N186" t="str">
        <f t="shared" si="4"/>
        <v/>
      </c>
      <c r="U186" t="str">
        <f t="shared" si="5"/>
        <v/>
      </c>
    </row>
    <row r="187" spans="11:21" x14ac:dyDescent="0.35">
      <c r="K187" s="1"/>
      <c r="N187" t="str">
        <f t="shared" si="4"/>
        <v/>
      </c>
      <c r="U187" t="str">
        <f t="shared" si="5"/>
        <v/>
      </c>
    </row>
    <row r="188" spans="11:21" x14ac:dyDescent="0.35">
      <c r="K188" s="1"/>
      <c r="N188" t="str">
        <f t="shared" si="4"/>
        <v/>
      </c>
      <c r="U188" t="str">
        <f t="shared" si="5"/>
        <v/>
      </c>
    </row>
    <row r="189" spans="11:21" x14ac:dyDescent="0.35">
      <c r="K189" s="1"/>
      <c r="N189" t="str">
        <f t="shared" si="4"/>
        <v/>
      </c>
      <c r="U189" t="str">
        <f t="shared" si="5"/>
        <v/>
      </c>
    </row>
    <row r="190" spans="11:21" x14ac:dyDescent="0.35">
      <c r="K190" s="1"/>
      <c r="N190" t="str">
        <f t="shared" si="4"/>
        <v/>
      </c>
      <c r="U190" t="str">
        <f t="shared" si="5"/>
        <v/>
      </c>
    </row>
    <row r="191" spans="11:21" x14ac:dyDescent="0.35">
      <c r="K191" s="1"/>
      <c r="N191" t="str">
        <f t="shared" si="4"/>
        <v/>
      </c>
      <c r="U191" t="str">
        <f t="shared" si="5"/>
        <v/>
      </c>
    </row>
    <row r="192" spans="11:21" x14ac:dyDescent="0.35">
      <c r="K192" s="1"/>
      <c r="N192" t="str">
        <f t="shared" si="4"/>
        <v/>
      </c>
      <c r="U192" t="str">
        <f t="shared" si="5"/>
        <v/>
      </c>
    </row>
    <row r="193" spans="11:21" x14ac:dyDescent="0.35">
      <c r="K193" s="1"/>
      <c r="N193" t="str">
        <f t="shared" si="4"/>
        <v/>
      </c>
      <c r="U193" t="str">
        <f t="shared" si="5"/>
        <v/>
      </c>
    </row>
    <row r="194" spans="11:21" x14ac:dyDescent="0.35">
      <c r="K194" s="1"/>
      <c r="N194" t="str">
        <f t="shared" si="4"/>
        <v/>
      </c>
      <c r="U194" t="str">
        <f t="shared" si="5"/>
        <v/>
      </c>
    </row>
    <row r="195" spans="11:21" x14ac:dyDescent="0.35">
      <c r="K195" s="1"/>
      <c r="N195" t="str">
        <f t="shared" ref="N195:N243" si="6">IF(ISBLANK(M195),"",IF(ISNUMBER(R195),COUNTIFS(R:R,"&lt;"&amp;R195,S:S,S195,T:T,T195)+1,COUNTIFS(S:S,S195,T:T,T195)))</f>
        <v/>
      </c>
      <c r="U195" t="str">
        <f t="shared" ref="U195:U243" si="7">IF(ISBLANK(M195),"",IF(ISNUMBER(R195),COUNTIFS(R:R,"&lt;"&amp;R195,S:S,S195)+1,COUNTIFS(S:S,S195)))</f>
        <v/>
      </c>
    </row>
    <row r="196" spans="11:21" x14ac:dyDescent="0.35">
      <c r="K196" s="1"/>
      <c r="N196" t="str">
        <f t="shared" si="6"/>
        <v/>
      </c>
      <c r="U196" t="str">
        <f t="shared" si="7"/>
        <v/>
      </c>
    </row>
    <row r="197" spans="11:21" x14ac:dyDescent="0.35">
      <c r="K197" s="1"/>
      <c r="N197" t="str">
        <f t="shared" si="6"/>
        <v/>
      </c>
      <c r="U197" t="str">
        <f t="shared" si="7"/>
        <v/>
      </c>
    </row>
    <row r="198" spans="11:21" x14ac:dyDescent="0.35">
      <c r="K198" s="1"/>
      <c r="N198" t="str">
        <f t="shared" si="6"/>
        <v/>
      </c>
      <c r="U198" t="str">
        <f t="shared" si="7"/>
        <v/>
      </c>
    </row>
    <row r="199" spans="11:21" x14ac:dyDescent="0.35">
      <c r="K199" s="1"/>
      <c r="N199" t="str">
        <f t="shared" si="6"/>
        <v/>
      </c>
      <c r="U199" t="str">
        <f t="shared" si="7"/>
        <v/>
      </c>
    </row>
    <row r="200" spans="11:21" x14ac:dyDescent="0.35">
      <c r="N200" t="str">
        <f t="shared" si="6"/>
        <v/>
      </c>
      <c r="U200" t="str">
        <f t="shared" si="7"/>
        <v/>
      </c>
    </row>
    <row r="201" spans="11:21" x14ac:dyDescent="0.35">
      <c r="N201" t="str">
        <f t="shared" si="6"/>
        <v/>
      </c>
      <c r="U201" t="str">
        <f t="shared" si="7"/>
        <v/>
      </c>
    </row>
    <row r="202" spans="11:21" x14ac:dyDescent="0.35">
      <c r="N202" t="str">
        <f t="shared" si="6"/>
        <v/>
      </c>
      <c r="U202" t="str">
        <f t="shared" si="7"/>
        <v/>
      </c>
    </row>
    <row r="203" spans="11:21" x14ac:dyDescent="0.35">
      <c r="N203" t="str">
        <f t="shared" si="6"/>
        <v/>
      </c>
      <c r="U203" t="str">
        <f t="shared" si="7"/>
        <v/>
      </c>
    </row>
    <row r="204" spans="11:21" x14ac:dyDescent="0.35">
      <c r="N204" t="str">
        <f t="shared" si="6"/>
        <v/>
      </c>
      <c r="U204" t="str">
        <f t="shared" si="7"/>
        <v/>
      </c>
    </row>
    <row r="205" spans="11:21" x14ac:dyDescent="0.35">
      <c r="N205" t="str">
        <f t="shared" si="6"/>
        <v/>
      </c>
      <c r="U205" t="str">
        <f t="shared" si="7"/>
        <v/>
      </c>
    </row>
    <row r="206" spans="11:21" x14ac:dyDescent="0.35">
      <c r="N206" t="str">
        <f t="shared" si="6"/>
        <v/>
      </c>
      <c r="U206" t="str">
        <f t="shared" si="7"/>
        <v/>
      </c>
    </row>
    <row r="207" spans="11:21" x14ac:dyDescent="0.35">
      <c r="N207" t="str">
        <f t="shared" si="6"/>
        <v/>
      </c>
      <c r="U207" t="str">
        <f t="shared" si="7"/>
        <v/>
      </c>
    </row>
    <row r="208" spans="11:21" x14ac:dyDescent="0.35">
      <c r="N208" t="str">
        <f t="shared" si="6"/>
        <v/>
      </c>
      <c r="U208" t="str">
        <f t="shared" si="7"/>
        <v/>
      </c>
    </row>
    <row r="209" spans="14:21" x14ac:dyDescent="0.35">
      <c r="N209" t="str">
        <f t="shared" si="6"/>
        <v/>
      </c>
      <c r="U209" t="str">
        <f t="shared" si="7"/>
        <v/>
      </c>
    </row>
    <row r="210" spans="14:21" x14ac:dyDescent="0.35">
      <c r="N210" t="str">
        <f t="shared" si="6"/>
        <v/>
      </c>
      <c r="U210" t="str">
        <f t="shared" si="7"/>
        <v/>
      </c>
    </row>
    <row r="211" spans="14:21" x14ac:dyDescent="0.35">
      <c r="N211" t="str">
        <f t="shared" si="6"/>
        <v/>
      </c>
      <c r="U211" t="str">
        <f t="shared" si="7"/>
        <v/>
      </c>
    </row>
    <row r="212" spans="14:21" x14ac:dyDescent="0.35">
      <c r="N212" t="str">
        <f t="shared" si="6"/>
        <v/>
      </c>
      <c r="U212" t="str">
        <f t="shared" si="7"/>
        <v/>
      </c>
    </row>
    <row r="213" spans="14:21" x14ac:dyDescent="0.35">
      <c r="N213" t="str">
        <f t="shared" si="6"/>
        <v/>
      </c>
      <c r="U213" t="str">
        <f t="shared" si="7"/>
        <v/>
      </c>
    </row>
    <row r="214" spans="14:21" x14ac:dyDescent="0.35">
      <c r="N214" t="str">
        <f t="shared" si="6"/>
        <v/>
      </c>
      <c r="U214" t="str">
        <f t="shared" si="7"/>
        <v/>
      </c>
    </row>
    <row r="215" spans="14:21" x14ac:dyDescent="0.35">
      <c r="N215" t="str">
        <f t="shared" si="6"/>
        <v/>
      </c>
      <c r="U215" t="str">
        <f t="shared" si="7"/>
        <v/>
      </c>
    </row>
    <row r="216" spans="14:21" x14ac:dyDescent="0.35">
      <c r="N216" t="str">
        <f t="shared" si="6"/>
        <v/>
      </c>
      <c r="U216" t="str">
        <f t="shared" si="7"/>
        <v/>
      </c>
    </row>
    <row r="217" spans="14:21" x14ac:dyDescent="0.35">
      <c r="N217" t="str">
        <f t="shared" si="6"/>
        <v/>
      </c>
      <c r="U217" t="str">
        <f t="shared" si="7"/>
        <v/>
      </c>
    </row>
    <row r="218" spans="14:21" x14ac:dyDescent="0.35">
      <c r="N218" t="str">
        <f t="shared" si="6"/>
        <v/>
      </c>
      <c r="U218" t="str">
        <f t="shared" si="7"/>
        <v/>
      </c>
    </row>
    <row r="219" spans="14:21" x14ac:dyDescent="0.35">
      <c r="N219" t="str">
        <f t="shared" si="6"/>
        <v/>
      </c>
      <c r="U219" t="str">
        <f t="shared" si="7"/>
        <v/>
      </c>
    </row>
    <row r="220" spans="14:21" x14ac:dyDescent="0.35">
      <c r="N220" t="str">
        <f t="shared" si="6"/>
        <v/>
      </c>
      <c r="U220" t="str">
        <f t="shared" si="7"/>
        <v/>
      </c>
    </row>
    <row r="221" spans="14:21" x14ac:dyDescent="0.35">
      <c r="N221" t="str">
        <f t="shared" si="6"/>
        <v/>
      </c>
      <c r="U221" t="str">
        <f t="shared" si="7"/>
        <v/>
      </c>
    </row>
    <row r="222" spans="14:21" x14ac:dyDescent="0.35">
      <c r="N222" t="str">
        <f t="shared" si="6"/>
        <v/>
      </c>
      <c r="U222" t="str">
        <f t="shared" si="7"/>
        <v/>
      </c>
    </row>
    <row r="223" spans="14:21" x14ac:dyDescent="0.35">
      <c r="N223" t="str">
        <f t="shared" si="6"/>
        <v/>
      </c>
      <c r="U223" t="str">
        <f t="shared" si="7"/>
        <v/>
      </c>
    </row>
    <row r="224" spans="14:21" x14ac:dyDescent="0.35">
      <c r="N224" t="str">
        <f t="shared" si="6"/>
        <v/>
      </c>
      <c r="U224" t="str">
        <f t="shared" si="7"/>
        <v/>
      </c>
    </row>
    <row r="225" spans="14:21" x14ac:dyDescent="0.35">
      <c r="N225" t="str">
        <f t="shared" si="6"/>
        <v/>
      </c>
      <c r="U225" t="str">
        <f t="shared" si="7"/>
        <v/>
      </c>
    </row>
    <row r="226" spans="14:21" x14ac:dyDescent="0.35">
      <c r="N226" t="str">
        <f t="shared" si="6"/>
        <v/>
      </c>
      <c r="U226" t="str">
        <f t="shared" si="7"/>
        <v/>
      </c>
    </row>
    <row r="227" spans="14:21" x14ac:dyDescent="0.35">
      <c r="N227" t="str">
        <f t="shared" si="6"/>
        <v/>
      </c>
      <c r="U227" t="str">
        <f t="shared" si="7"/>
        <v/>
      </c>
    </row>
    <row r="228" spans="14:21" x14ac:dyDescent="0.35">
      <c r="N228" t="str">
        <f t="shared" si="6"/>
        <v/>
      </c>
      <c r="U228" t="str">
        <f t="shared" si="7"/>
        <v/>
      </c>
    </row>
    <row r="229" spans="14:21" x14ac:dyDescent="0.35">
      <c r="N229" t="str">
        <f t="shared" si="6"/>
        <v/>
      </c>
      <c r="U229" t="str">
        <f t="shared" si="7"/>
        <v/>
      </c>
    </row>
    <row r="230" spans="14:21" x14ac:dyDescent="0.35">
      <c r="N230" t="str">
        <f t="shared" si="6"/>
        <v/>
      </c>
      <c r="U230" t="str">
        <f t="shared" si="7"/>
        <v/>
      </c>
    </row>
    <row r="231" spans="14:21" x14ac:dyDescent="0.35">
      <c r="N231" t="str">
        <f t="shared" si="6"/>
        <v/>
      </c>
      <c r="U231" t="str">
        <f t="shared" si="7"/>
        <v/>
      </c>
    </row>
    <row r="232" spans="14:21" x14ac:dyDescent="0.35">
      <c r="N232" t="str">
        <f t="shared" si="6"/>
        <v/>
      </c>
      <c r="U232" t="str">
        <f t="shared" si="7"/>
        <v/>
      </c>
    </row>
    <row r="233" spans="14:21" x14ac:dyDescent="0.35">
      <c r="N233" t="str">
        <f t="shared" si="6"/>
        <v/>
      </c>
      <c r="U233" t="str">
        <f t="shared" si="7"/>
        <v/>
      </c>
    </row>
    <row r="234" spans="14:21" x14ac:dyDescent="0.35">
      <c r="N234" t="str">
        <f t="shared" si="6"/>
        <v/>
      </c>
      <c r="U234" t="str">
        <f t="shared" si="7"/>
        <v/>
      </c>
    </row>
    <row r="235" spans="14:21" x14ac:dyDescent="0.35">
      <c r="N235" t="str">
        <f t="shared" si="6"/>
        <v/>
      </c>
      <c r="U235" t="str">
        <f t="shared" si="7"/>
        <v/>
      </c>
    </row>
    <row r="236" spans="14:21" x14ac:dyDescent="0.35">
      <c r="N236" t="str">
        <f t="shared" si="6"/>
        <v/>
      </c>
      <c r="U236" t="str">
        <f t="shared" si="7"/>
        <v/>
      </c>
    </row>
    <row r="237" spans="14:21" x14ac:dyDescent="0.35">
      <c r="N237" t="str">
        <f t="shared" si="6"/>
        <v/>
      </c>
      <c r="U237" t="str">
        <f t="shared" si="7"/>
        <v/>
      </c>
    </row>
    <row r="238" spans="14:21" x14ac:dyDescent="0.35">
      <c r="N238" t="str">
        <f t="shared" si="6"/>
        <v/>
      </c>
      <c r="U238" t="str">
        <f t="shared" si="7"/>
        <v/>
      </c>
    </row>
    <row r="239" spans="14:21" x14ac:dyDescent="0.35">
      <c r="N239" t="str">
        <f t="shared" si="6"/>
        <v/>
      </c>
      <c r="U239" t="str">
        <f t="shared" si="7"/>
        <v/>
      </c>
    </row>
    <row r="240" spans="14:21" x14ac:dyDescent="0.35">
      <c r="N240" t="str">
        <f t="shared" si="6"/>
        <v/>
      </c>
      <c r="U240" t="str">
        <f t="shared" si="7"/>
        <v/>
      </c>
    </row>
    <row r="241" spans="14:21" x14ac:dyDescent="0.35">
      <c r="N241" t="str">
        <f t="shared" si="6"/>
        <v/>
      </c>
      <c r="U241" t="str">
        <f t="shared" si="7"/>
        <v/>
      </c>
    </row>
    <row r="242" spans="14:21" x14ac:dyDescent="0.35">
      <c r="N242" t="str">
        <f t="shared" si="6"/>
        <v/>
      </c>
      <c r="U242" t="str">
        <f t="shared" si="7"/>
        <v/>
      </c>
    </row>
    <row r="243" spans="14:21" x14ac:dyDescent="0.35">
      <c r="N243" t="str">
        <f t="shared" si="6"/>
        <v/>
      </c>
      <c r="U243" t="str">
        <f t="shared" si="7"/>
        <v/>
      </c>
    </row>
    <row r="244" spans="14:21" x14ac:dyDescent="0.35">
      <c r="N244" t="str">
        <f>IF(ISBLANK(M244),"",IF(ISNUMBER(R244),COUNTIFS(R:R,"&lt;"&amp;R244,S:S,S244,T:T,T244)+1,COUNTIFS(S:S,S244,T:T,T244)))</f>
        <v/>
      </c>
      <c r="U244" t="str">
        <f>IF(ISBLANK(M244),"",IF(ISNUMBER(R244),COUNTIFS(R:R,"&lt;"&amp;R244,S:S,S244)+1,COUNTIFS(S:S,S244)))</f>
        <v/>
      </c>
    </row>
    <row r="245" spans="14:21" x14ac:dyDescent="0.35">
      <c r="N245" t="str">
        <f t="shared" ref="N245:N271" si="8">IF(ISBLANK(M245),"",IF(ISNUMBER(R245),COUNTIFS(R:R,"&lt;"&amp;R245,S:S,S245,T:T,T245)+1,COUNTIFS(S:S,S245,T:T,T245)))</f>
        <v/>
      </c>
      <c r="U245" t="str">
        <f t="shared" ref="U245:U273" si="9">IF(ISBLANK(M245),"",IF(ISNUMBER(R245),COUNTIFS(R:R,"&lt;"&amp;R245,S:S,S245)+1,COUNTIFS(S:S,S245)))</f>
        <v/>
      </c>
    </row>
    <row r="246" spans="14:21" x14ac:dyDescent="0.35">
      <c r="N246" t="str">
        <f t="shared" si="8"/>
        <v/>
      </c>
      <c r="U246" t="str">
        <f t="shared" si="9"/>
        <v/>
      </c>
    </row>
    <row r="247" spans="14:21" x14ac:dyDescent="0.35">
      <c r="N247" t="str">
        <f t="shared" si="8"/>
        <v/>
      </c>
      <c r="U247" t="str">
        <f t="shared" si="9"/>
        <v/>
      </c>
    </row>
    <row r="248" spans="14:21" x14ac:dyDescent="0.35">
      <c r="N248" t="str">
        <f t="shared" si="8"/>
        <v/>
      </c>
      <c r="U248" t="str">
        <f t="shared" si="9"/>
        <v/>
      </c>
    </row>
    <row r="249" spans="14:21" x14ac:dyDescent="0.35">
      <c r="N249" t="str">
        <f t="shared" si="8"/>
        <v/>
      </c>
      <c r="U249" t="str">
        <f t="shared" si="9"/>
        <v/>
      </c>
    </row>
    <row r="250" spans="14:21" x14ac:dyDescent="0.35">
      <c r="N250" t="str">
        <f t="shared" si="8"/>
        <v/>
      </c>
      <c r="U250" t="str">
        <f t="shared" si="9"/>
        <v/>
      </c>
    </row>
    <row r="251" spans="14:21" x14ac:dyDescent="0.35">
      <c r="N251" t="str">
        <f t="shared" si="8"/>
        <v/>
      </c>
      <c r="U251" t="str">
        <f t="shared" si="9"/>
        <v/>
      </c>
    </row>
    <row r="252" spans="14:21" x14ac:dyDescent="0.35">
      <c r="N252" t="str">
        <f t="shared" si="8"/>
        <v/>
      </c>
      <c r="U252" t="str">
        <f t="shared" si="9"/>
        <v/>
      </c>
    </row>
    <row r="253" spans="14:21" x14ac:dyDescent="0.35">
      <c r="N253" t="str">
        <f t="shared" si="8"/>
        <v/>
      </c>
      <c r="U253" t="str">
        <f t="shared" si="9"/>
        <v/>
      </c>
    </row>
    <row r="254" spans="14:21" x14ac:dyDescent="0.35">
      <c r="N254" t="str">
        <f t="shared" si="8"/>
        <v/>
      </c>
      <c r="U254" t="str">
        <f t="shared" si="9"/>
        <v/>
      </c>
    </row>
    <row r="255" spans="14:21" x14ac:dyDescent="0.35">
      <c r="N255" t="str">
        <f t="shared" si="8"/>
        <v/>
      </c>
      <c r="U255" t="str">
        <f t="shared" si="9"/>
        <v/>
      </c>
    </row>
    <row r="256" spans="14:21" x14ac:dyDescent="0.35">
      <c r="N256" t="str">
        <f t="shared" si="8"/>
        <v/>
      </c>
      <c r="U256" t="str">
        <f t="shared" si="9"/>
        <v/>
      </c>
    </row>
    <row r="257" spans="14:21" x14ac:dyDescent="0.35">
      <c r="N257" t="str">
        <f t="shared" si="8"/>
        <v/>
      </c>
      <c r="U257" t="str">
        <f t="shared" si="9"/>
        <v/>
      </c>
    </row>
    <row r="258" spans="14:21" x14ac:dyDescent="0.35">
      <c r="N258" t="str">
        <f t="shared" si="8"/>
        <v/>
      </c>
      <c r="U258" t="str">
        <f t="shared" si="9"/>
        <v/>
      </c>
    </row>
    <row r="259" spans="14:21" x14ac:dyDescent="0.35">
      <c r="N259" t="str">
        <f t="shared" si="8"/>
        <v/>
      </c>
      <c r="U259" t="str">
        <f t="shared" si="9"/>
        <v/>
      </c>
    </row>
    <row r="260" spans="14:21" x14ac:dyDescent="0.35">
      <c r="N260" t="str">
        <f t="shared" si="8"/>
        <v/>
      </c>
      <c r="U260" t="str">
        <f t="shared" si="9"/>
        <v/>
      </c>
    </row>
    <row r="261" spans="14:21" x14ac:dyDescent="0.35">
      <c r="N261" t="str">
        <f t="shared" si="8"/>
        <v/>
      </c>
      <c r="U261" t="str">
        <f t="shared" si="9"/>
        <v/>
      </c>
    </row>
    <row r="262" spans="14:21" x14ac:dyDescent="0.35">
      <c r="N262" t="str">
        <f t="shared" si="8"/>
        <v/>
      </c>
      <c r="U262" t="str">
        <f t="shared" si="9"/>
        <v/>
      </c>
    </row>
    <row r="263" spans="14:21" x14ac:dyDescent="0.35">
      <c r="N263" t="str">
        <f t="shared" si="8"/>
        <v/>
      </c>
      <c r="U263" t="str">
        <f t="shared" si="9"/>
        <v/>
      </c>
    </row>
    <row r="264" spans="14:21" x14ac:dyDescent="0.35">
      <c r="N264" t="str">
        <f t="shared" si="8"/>
        <v/>
      </c>
      <c r="U264" t="str">
        <f t="shared" si="9"/>
        <v/>
      </c>
    </row>
    <row r="265" spans="14:21" x14ac:dyDescent="0.35">
      <c r="N265" t="str">
        <f t="shared" si="8"/>
        <v/>
      </c>
      <c r="U265" t="str">
        <f t="shared" si="9"/>
        <v/>
      </c>
    </row>
    <row r="266" spans="14:21" x14ac:dyDescent="0.35">
      <c r="N266" t="str">
        <f t="shared" si="8"/>
        <v/>
      </c>
      <c r="U266" t="str">
        <f t="shared" si="9"/>
        <v/>
      </c>
    </row>
    <row r="267" spans="14:21" x14ac:dyDescent="0.35">
      <c r="N267" t="str">
        <f t="shared" si="8"/>
        <v/>
      </c>
      <c r="U267" t="str">
        <f t="shared" si="9"/>
        <v/>
      </c>
    </row>
    <row r="268" spans="14:21" x14ac:dyDescent="0.35">
      <c r="N268" t="str">
        <f t="shared" si="8"/>
        <v/>
      </c>
      <c r="U268" t="str">
        <f t="shared" si="9"/>
        <v/>
      </c>
    </row>
    <row r="269" spans="14:21" x14ac:dyDescent="0.35">
      <c r="N269" t="str">
        <f t="shared" si="8"/>
        <v/>
      </c>
      <c r="U269" t="str">
        <f t="shared" si="9"/>
        <v/>
      </c>
    </row>
    <row r="270" spans="14:21" x14ac:dyDescent="0.35">
      <c r="N270" t="str">
        <f t="shared" si="8"/>
        <v/>
      </c>
      <c r="U270" t="str">
        <f t="shared" si="9"/>
        <v/>
      </c>
    </row>
    <row r="271" spans="14:21" x14ac:dyDescent="0.35">
      <c r="N271" t="str">
        <f t="shared" si="8"/>
        <v/>
      </c>
      <c r="U271" t="str">
        <f t="shared" si="9"/>
        <v/>
      </c>
    </row>
    <row r="272" spans="14:21" x14ac:dyDescent="0.35">
      <c r="U272" t="str">
        <f t="shared" si="9"/>
        <v/>
      </c>
    </row>
    <row r="273" spans="21:21" x14ac:dyDescent="0.35">
      <c r="U273" t="str">
        <f t="shared" si="9"/>
        <v/>
      </c>
    </row>
  </sheetData>
  <sortState xmlns:xlrd2="http://schemas.microsoft.com/office/spreadsheetml/2017/richdata2" ref="A2:K203">
    <sortCondition descending="1" ref="I2:I203"/>
    <sortCondition ref="H2:H203"/>
    <sortCondition ref="K2:K203"/>
  </sortState>
  <mergeCells count="1">
    <mergeCell ref="K2:K4"/>
  </mergeCells>
  <conditionalFormatting sqref="A2:I303">
    <cfRule type="expression" dxfId="1" priority="1">
      <formula>($H2&lt;&gt;$H3)</formula>
    </cfRule>
    <cfRule type="expression" dxfId="0" priority="3">
      <formula>ISEVEN(ROW(A2))</formula>
    </cfRule>
  </conditionalFormatting>
  <pageMargins left="0.7" right="0.7" top="0.75" bottom="0.75" header="0.3" footer="0.3"/>
  <pageSetup fitToHeight="0" orientation="portrait" r:id="rId1"/>
  <headerFooter>
    <oddHeader>&amp;CBH 1/30/2024: JV GS run 2</oddHeader>
  </headerFooter>
  <rowBreaks count="1" manualBreakCount="1">
    <brk id="48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79"/>
  <sheetViews>
    <sheetView workbookViewId="0">
      <selection activeCell="J11" sqref="J11"/>
    </sheetView>
  </sheetViews>
  <sheetFormatPr defaultRowHeight="14.5" x14ac:dyDescent="0.35"/>
  <cols>
    <col min="6" max="6" width="8.81640625" style="7"/>
  </cols>
  <sheetData>
    <row r="1" spans="1:7" x14ac:dyDescent="0.35">
      <c r="A1" t="s">
        <v>5</v>
      </c>
      <c r="B1" t="s">
        <v>0</v>
      </c>
      <c r="C1" t="s">
        <v>1</v>
      </c>
      <c r="D1" t="s">
        <v>6</v>
      </c>
      <c r="E1" t="s">
        <v>7</v>
      </c>
      <c r="F1" s="7" t="s">
        <v>8</v>
      </c>
      <c r="G1" s="3" t="s">
        <v>9</v>
      </c>
    </row>
    <row r="2" spans="1:7" x14ac:dyDescent="0.35">
      <c r="A2" t="str" cm="1">
        <f t="array" aca="1" ref="A2:F79" ca="1">_xlfn._xlws.SORT(_xlfn._xlws.FILTER('Cleaned data'!M2:R300,('Cleaned data'!S2:S300&amp;'Cleaned data'!T2:T300="MaleJV")),2)</f>
        <v>SE-123564433</v>
      </c>
      <c r="B2">
        <f ca="1"/>
        <v>1</v>
      </c>
      <c r="C2">
        <f ca="1"/>
        <v>38</v>
      </c>
      <c r="D2" t="str">
        <f ca="1"/>
        <v>Brendan Crouch</v>
      </c>
      <c r="E2" t="str">
        <f ca="1"/>
        <v>BCH</v>
      </c>
      <c r="F2" s="7">
        <f ca="1"/>
        <v>3.8668981481481475E-4</v>
      </c>
    </row>
    <row r="3" spans="1:7" x14ac:dyDescent="0.35">
      <c r="A3" t="str">
        <f ca="1"/>
        <v>SE-123484865</v>
      </c>
      <c r="B3">
        <f ca="1"/>
        <v>2</v>
      </c>
      <c r="C3">
        <f ca="1"/>
        <v>86</v>
      </c>
      <c r="D3" t="str">
        <f ca="1"/>
        <v>Sam Fishman</v>
      </c>
      <c r="E3" t="str">
        <f ca="1"/>
        <v>Natick</v>
      </c>
      <c r="F3" s="7">
        <f ca="1"/>
        <v>3.896990740740741E-4</v>
      </c>
    </row>
    <row r="4" spans="1:7" x14ac:dyDescent="0.35">
      <c r="A4" t="str">
        <f ca="1"/>
        <v>SE-123552343</v>
      </c>
      <c r="B4">
        <f ca="1"/>
        <v>3</v>
      </c>
      <c r="C4">
        <f ca="1"/>
        <v>58</v>
      </c>
      <c r="D4" t="str">
        <f ca="1"/>
        <v>Gus Costa</v>
      </c>
      <c r="E4" t="str">
        <f ca="1"/>
        <v>BCH</v>
      </c>
      <c r="F4" s="7">
        <f ca="1"/>
        <v>3.9108796296296293E-4</v>
      </c>
    </row>
    <row r="5" spans="1:7" x14ac:dyDescent="0.35">
      <c r="A5" t="str">
        <f ca="1"/>
        <v>SE-123612993</v>
      </c>
      <c r="B5">
        <f ca="1"/>
        <v>4</v>
      </c>
      <c r="C5">
        <f ca="1"/>
        <v>6</v>
      </c>
      <c r="D5" t="str">
        <f ca="1"/>
        <v>John Landgren</v>
      </c>
      <c r="E5" t="str">
        <f ca="1"/>
        <v>Natick</v>
      </c>
      <c r="F5" s="7">
        <f ca="1"/>
        <v>3.950231481481482E-4</v>
      </c>
    </row>
    <row r="6" spans="1:7" x14ac:dyDescent="0.35">
      <c r="A6" t="str">
        <f ca="1"/>
        <v>SE-123680910</v>
      </c>
      <c r="B6">
        <f ca="1"/>
        <v>5</v>
      </c>
      <c r="C6">
        <f ca="1"/>
        <v>24</v>
      </c>
      <c r="D6" t="str">
        <f ca="1"/>
        <v>Oliver Bailey</v>
      </c>
      <c r="E6" t="str">
        <f ca="1"/>
        <v>Arlington</v>
      </c>
      <c r="F6" s="7">
        <f ca="1"/>
        <v>3.9618055555555554E-4</v>
      </c>
    </row>
    <row r="7" spans="1:7" x14ac:dyDescent="0.35">
      <c r="A7" t="str">
        <f ca="1"/>
        <v>SE-123569590</v>
      </c>
      <c r="B7">
        <f ca="1"/>
        <v>6</v>
      </c>
      <c r="C7">
        <f ca="1"/>
        <v>118</v>
      </c>
      <c r="D7" t="str">
        <f ca="1"/>
        <v>Will Hartford</v>
      </c>
      <c r="E7" t="str">
        <f ca="1"/>
        <v>BCH</v>
      </c>
      <c r="F7" s="7">
        <f ca="1"/>
        <v>3.9826388888888886E-4</v>
      </c>
    </row>
    <row r="8" spans="1:7" x14ac:dyDescent="0.35">
      <c r="A8" t="str">
        <f ca="1"/>
        <v>SE-123456295</v>
      </c>
      <c r="B8">
        <f ca="1"/>
        <v>7</v>
      </c>
      <c r="C8">
        <f ca="1"/>
        <v>2</v>
      </c>
      <c r="D8" t="str">
        <f ca="1"/>
        <v>Max Glazer</v>
      </c>
      <c r="E8" t="str">
        <f ca="1"/>
        <v>Needham</v>
      </c>
      <c r="F8" s="7">
        <f ca="1"/>
        <v>4.0127314814814816E-4</v>
      </c>
    </row>
    <row r="9" spans="1:7" x14ac:dyDescent="0.35">
      <c r="A9" t="str">
        <f ca="1"/>
        <v>SE-123629488</v>
      </c>
      <c r="B9">
        <f ca="1"/>
        <v>8</v>
      </c>
      <c r="C9">
        <f ca="1"/>
        <v>158</v>
      </c>
      <c r="D9" t="str">
        <f ca="1"/>
        <v>William Remley</v>
      </c>
      <c r="E9" t="str">
        <f ca="1"/>
        <v>BCH</v>
      </c>
      <c r="F9" s="7">
        <f ca="1"/>
        <v>4.0405092592592587E-4</v>
      </c>
    </row>
    <row r="10" spans="1:7" x14ac:dyDescent="0.35">
      <c r="A10" t="str">
        <f ca="1"/>
        <v>SE-123620288</v>
      </c>
      <c r="B10">
        <f ca="1"/>
        <v>9</v>
      </c>
      <c r="C10">
        <f ca="1"/>
        <v>178</v>
      </c>
      <c r="D10" t="str">
        <f ca="1"/>
        <v>Max Klein</v>
      </c>
      <c r="E10" t="str">
        <f ca="1"/>
        <v>BCH</v>
      </c>
      <c r="F10" s="7">
        <f ca="1"/>
        <v>4.0520833333333332E-4</v>
      </c>
    </row>
    <row r="11" spans="1:7" x14ac:dyDescent="0.35">
      <c r="A11" t="str">
        <f ca="1"/>
        <v>SE-123634131</v>
      </c>
      <c r="B11">
        <f ca="1"/>
        <v>10</v>
      </c>
      <c r="C11">
        <f ca="1"/>
        <v>218</v>
      </c>
      <c r="D11" t="str">
        <f ca="1"/>
        <v>Jack Fanning</v>
      </c>
      <c r="E11" t="str">
        <f ca="1"/>
        <v>BCH</v>
      </c>
      <c r="F11" s="7">
        <f ca="1"/>
        <v>4.06712962962963E-4</v>
      </c>
    </row>
    <row r="12" spans="1:7" x14ac:dyDescent="0.35">
      <c r="A12" t="str">
        <f ca="1"/>
        <v>SE-123599885</v>
      </c>
      <c r="B12">
        <f ca="1"/>
        <v>11</v>
      </c>
      <c r="C12">
        <f ca="1"/>
        <v>122</v>
      </c>
      <c r="D12" t="str">
        <f ca="1"/>
        <v>Finn McKeon</v>
      </c>
      <c r="E12" t="str">
        <f ca="1"/>
        <v>Needham</v>
      </c>
      <c r="F12" s="7">
        <f ca="1"/>
        <v>4.0752314814814818E-4</v>
      </c>
    </row>
    <row r="13" spans="1:7" x14ac:dyDescent="0.35">
      <c r="A13" t="str">
        <f ca="1"/>
        <v>SE-123592894</v>
      </c>
      <c r="B13">
        <f ca="1"/>
        <v>12</v>
      </c>
      <c r="C13">
        <f ca="1"/>
        <v>36</v>
      </c>
      <c r="D13" t="str">
        <f ca="1"/>
        <v>Wyatt Franssen</v>
      </c>
      <c r="E13" t="str">
        <f ca="1"/>
        <v>Norwell</v>
      </c>
      <c r="F13" s="7">
        <f ca="1"/>
        <v>4.1099537037037032E-4</v>
      </c>
    </row>
    <row r="14" spans="1:7" x14ac:dyDescent="0.35">
      <c r="A14" t="str">
        <f ca="1"/>
        <v>SE-123588535</v>
      </c>
      <c r="B14">
        <f ca="1"/>
        <v>13</v>
      </c>
      <c r="C14">
        <f ca="1"/>
        <v>46</v>
      </c>
      <c r="D14" t="str">
        <f ca="1"/>
        <v>Ryan  Tracy</v>
      </c>
      <c r="E14" t="str">
        <f ca="1"/>
        <v>Natick</v>
      </c>
      <c r="F14" s="7">
        <f ca="1"/>
        <v>4.1157407407407408E-4</v>
      </c>
    </row>
    <row r="15" spans="1:7" x14ac:dyDescent="0.35">
      <c r="A15" t="str">
        <f ca="1"/>
        <v>SE-123481669</v>
      </c>
      <c r="B15">
        <f ca="1"/>
        <v>14</v>
      </c>
      <c r="C15">
        <f ca="1"/>
        <v>62</v>
      </c>
      <c r="D15" t="str">
        <f ca="1"/>
        <v>Harrison O'Garr</v>
      </c>
      <c r="E15" t="str">
        <f ca="1"/>
        <v>Needham</v>
      </c>
      <c r="F15" s="7">
        <f ca="1"/>
        <v>4.1504629629629628E-4</v>
      </c>
    </row>
    <row r="16" spans="1:7" x14ac:dyDescent="0.35">
      <c r="A16" t="str">
        <f ca="1"/>
        <v>SE-123561839</v>
      </c>
      <c r="B16">
        <f ca="1"/>
        <v>15</v>
      </c>
      <c r="C16">
        <f ca="1"/>
        <v>98</v>
      </c>
      <c r="D16" t="str">
        <f ca="1"/>
        <v>Anders Widding</v>
      </c>
      <c r="E16" t="str">
        <f ca="1"/>
        <v>BCH</v>
      </c>
      <c r="F16" s="7">
        <f ca="1"/>
        <v>4.159722222222222E-4</v>
      </c>
    </row>
    <row r="17" spans="1:6" x14ac:dyDescent="0.35">
      <c r="A17" t="str">
        <f ca="1"/>
        <v>SE-123452413</v>
      </c>
      <c r="B17">
        <f ca="1"/>
        <v>16</v>
      </c>
      <c r="C17">
        <f ca="1"/>
        <v>22</v>
      </c>
      <c r="D17" t="str">
        <f ca="1"/>
        <v>William Whiteley</v>
      </c>
      <c r="E17" t="str">
        <f ca="1"/>
        <v>Needham</v>
      </c>
      <c r="F17" s="7">
        <f ca="1"/>
        <v>4.1655092592592595E-4</v>
      </c>
    </row>
    <row r="18" spans="1:6" x14ac:dyDescent="0.35">
      <c r="A18" t="str">
        <f ca="1"/>
        <v>SE-123455686</v>
      </c>
      <c r="B18">
        <f ca="1"/>
        <v>17</v>
      </c>
      <c r="C18">
        <f ca="1"/>
        <v>82</v>
      </c>
      <c r="D18" t="str">
        <f ca="1"/>
        <v>Jack Dudley</v>
      </c>
      <c r="E18" t="str">
        <f ca="1"/>
        <v>Needham</v>
      </c>
      <c r="F18" s="7">
        <f ca="1"/>
        <v>4.171296296296296E-4</v>
      </c>
    </row>
    <row r="19" spans="1:6" x14ac:dyDescent="0.35">
      <c r="A19" t="str">
        <f ca="1"/>
        <v>SE-123622658</v>
      </c>
      <c r="B19">
        <f ca="1"/>
        <v>18</v>
      </c>
      <c r="C19">
        <f ca="1"/>
        <v>42</v>
      </c>
      <c r="D19" t="str">
        <f ca="1"/>
        <v>Owen Pollard</v>
      </c>
      <c r="E19" t="str">
        <f ca="1"/>
        <v>Needham</v>
      </c>
      <c r="F19" s="7">
        <f ca="1"/>
        <v>4.2349537037037041E-4</v>
      </c>
    </row>
    <row r="20" spans="1:6" x14ac:dyDescent="0.35">
      <c r="A20" t="str">
        <f ca="1"/>
        <v>SE-123618590</v>
      </c>
      <c r="B20">
        <f ca="1"/>
        <v>19</v>
      </c>
      <c r="C20">
        <f ca="1"/>
        <v>26</v>
      </c>
      <c r="D20" t="str">
        <f ca="1"/>
        <v>Juan Gondelles</v>
      </c>
      <c r="E20" t="str">
        <f ca="1"/>
        <v>Natick</v>
      </c>
      <c r="F20" s="7">
        <f ca="1"/>
        <v>4.2372685185185184E-4</v>
      </c>
    </row>
    <row r="21" spans="1:6" x14ac:dyDescent="0.35">
      <c r="A21" t="str">
        <f ca="1"/>
        <v>SE-123432004</v>
      </c>
      <c r="B21">
        <f ca="1"/>
        <v>20</v>
      </c>
      <c r="C21">
        <f ca="1"/>
        <v>14</v>
      </c>
      <c r="D21" t="str">
        <f ca="1"/>
        <v>Sergio Munoz Albors</v>
      </c>
      <c r="E21" t="str">
        <f ca="1"/>
        <v>Hingham</v>
      </c>
      <c r="F21" s="7">
        <f ca="1"/>
        <v>4.2407407407407406E-4</v>
      </c>
    </row>
    <row r="22" spans="1:6" x14ac:dyDescent="0.35">
      <c r="A22" t="str">
        <f ca="1"/>
        <v>SE-123588286</v>
      </c>
      <c r="B22">
        <f ca="1"/>
        <v>21</v>
      </c>
      <c r="C22">
        <f ca="1"/>
        <v>146</v>
      </c>
      <c r="D22" t="str">
        <f ca="1"/>
        <v>Matthew Tracy</v>
      </c>
      <c r="E22" t="str">
        <f ca="1"/>
        <v>Natick</v>
      </c>
      <c r="F22" s="7">
        <f ca="1"/>
        <v>4.253472222222222E-4</v>
      </c>
    </row>
    <row r="23" spans="1:6" x14ac:dyDescent="0.35">
      <c r="A23" t="str">
        <f ca="1"/>
        <v>SE-123442711</v>
      </c>
      <c r="B23">
        <f ca="1"/>
        <v>22</v>
      </c>
      <c r="C23">
        <f ca="1"/>
        <v>142</v>
      </c>
      <c r="D23" t="str">
        <f ca="1"/>
        <v>Jack Dufort</v>
      </c>
      <c r="E23" t="str">
        <f ca="1"/>
        <v>Needham</v>
      </c>
      <c r="F23" s="7">
        <f ca="1"/>
        <v>4.2569444444444447E-4</v>
      </c>
    </row>
    <row r="24" spans="1:6" x14ac:dyDescent="0.35">
      <c r="A24" t="str">
        <f ca="1"/>
        <v>SE-123462239</v>
      </c>
      <c r="B24">
        <f ca="1"/>
        <v>23</v>
      </c>
      <c r="C24">
        <f ca="1"/>
        <v>126</v>
      </c>
      <c r="D24" t="str">
        <f ca="1"/>
        <v>Kadrik Young</v>
      </c>
      <c r="E24" t="str">
        <f ca="1"/>
        <v>Natick</v>
      </c>
      <c r="F24" s="7">
        <f ca="1"/>
        <v>4.2685185185185187E-4</v>
      </c>
    </row>
    <row r="25" spans="1:6" x14ac:dyDescent="0.35">
      <c r="A25" t="str">
        <f ca="1"/>
        <v>SE-123719493</v>
      </c>
      <c r="B25">
        <f ca="1"/>
        <v>24</v>
      </c>
      <c r="C25">
        <f ca="1"/>
        <v>18</v>
      </c>
      <c r="D25" t="str">
        <f ca="1"/>
        <v>Maguire Diem</v>
      </c>
      <c r="E25" t="str">
        <f ca="1"/>
        <v>BCH</v>
      </c>
      <c r="F25" s="7">
        <f ca="1"/>
        <v>4.2696759259259261E-4</v>
      </c>
    </row>
    <row r="26" spans="1:6" x14ac:dyDescent="0.35">
      <c r="A26" t="str">
        <f ca="1"/>
        <v>SE-123438113</v>
      </c>
      <c r="B26">
        <f ca="1"/>
        <v>25</v>
      </c>
      <c r="C26">
        <f ca="1"/>
        <v>242</v>
      </c>
      <c r="D26" t="str">
        <f ca="1"/>
        <v>Josh Fransblow</v>
      </c>
      <c r="E26" t="str">
        <f ca="1"/>
        <v>Needham</v>
      </c>
      <c r="F26" s="7">
        <f ca="1"/>
        <v>4.2939814814814815E-4</v>
      </c>
    </row>
    <row r="27" spans="1:6" x14ac:dyDescent="0.35">
      <c r="A27" t="str">
        <f ca="1"/>
        <v>SE-123554382</v>
      </c>
      <c r="B27">
        <f ca="1"/>
        <v>26</v>
      </c>
      <c r="C27">
        <f ca="1"/>
        <v>64</v>
      </c>
      <c r="D27" t="str">
        <f ca="1"/>
        <v>Derek  Brandon</v>
      </c>
      <c r="E27" t="str">
        <f ca="1"/>
        <v>Arlington</v>
      </c>
      <c r="F27" s="7">
        <f ca="1"/>
        <v>4.3229166666666671E-4</v>
      </c>
    </row>
    <row r="28" spans="1:6" x14ac:dyDescent="0.35">
      <c r="A28" t="str">
        <f ca="1"/>
        <v>SE-123556350</v>
      </c>
      <c r="B28">
        <f ca="1"/>
        <v>27</v>
      </c>
      <c r="C28">
        <f ca="1"/>
        <v>336</v>
      </c>
      <c r="D28" t="str">
        <f ca="1"/>
        <v>Zain  Khan</v>
      </c>
      <c r="E28" t="str">
        <f ca="1"/>
        <v>BCH</v>
      </c>
      <c r="F28" s="7">
        <f ca="1"/>
        <v>4.4513888888888891E-4</v>
      </c>
    </row>
    <row r="29" spans="1:6" x14ac:dyDescent="0.35">
      <c r="A29" t="str">
        <f ca="1"/>
        <v>SE-123551748</v>
      </c>
      <c r="B29">
        <f ca="1"/>
        <v>28</v>
      </c>
      <c r="C29">
        <f ca="1"/>
        <v>78</v>
      </c>
      <c r="D29" t="str">
        <f ca="1"/>
        <v>Dean Romano</v>
      </c>
      <c r="E29" t="str">
        <f ca="1"/>
        <v>BCH</v>
      </c>
      <c r="F29" s="7">
        <f ca="1"/>
        <v>4.4537037037037033E-4</v>
      </c>
    </row>
    <row r="30" spans="1:6" x14ac:dyDescent="0.35">
      <c r="A30" t="str">
        <f ca="1"/>
        <v>SE-123427575</v>
      </c>
      <c r="B30">
        <f ca="1"/>
        <v>29</v>
      </c>
      <c r="C30">
        <f ca="1"/>
        <v>44</v>
      </c>
      <c r="D30" t="str">
        <f ca="1"/>
        <v>Bodhi Demers</v>
      </c>
      <c r="E30" t="str">
        <f ca="1"/>
        <v>Arlington</v>
      </c>
      <c r="F30" s="7">
        <f ca="1"/>
        <v>4.5381944444444446E-4</v>
      </c>
    </row>
    <row r="31" spans="1:6" x14ac:dyDescent="0.35">
      <c r="A31" t="str">
        <f ca="1"/>
        <v>SE-123452845</v>
      </c>
      <c r="B31">
        <f ca="1"/>
        <v>30</v>
      </c>
      <c r="C31">
        <f ca="1"/>
        <v>104</v>
      </c>
      <c r="D31" t="str">
        <f ca="1"/>
        <v xml:space="preserve">Aidan Chachkes </v>
      </c>
      <c r="E31" t="str">
        <f ca="1"/>
        <v>Arlington</v>
      </c>
      <c r="F31" s="7">
        <f ca="1"/>
        <v>4.5474537037037038E-4</v>
      </c>
    </row>
    <row r="32" spans="1:6" x14ac:dyDescent="0.35">
      <c r="A32" t="str">
        <f ca="1"/>
        <v>SE-123643674</v>
      </c>
      <c r="B32">
        <f ca="1"/>
        <v>31</v>
      </c>
      <c r="C32">
        <f ca="1"/>
        <v>12</v>
      </c>
      <c r="D32" t="str">
        <f ca="1"/>
        <v>Max  Gaudiano</v>
      </c>
      <c r="E32" t="str">
        <f ca="1"/>
        <v>Quincy</v>
      </c>
      <c r="F32" s="7">
        <f ca="1"/>
        <v>4.5601851851851852E-4</v>
      </c>
    </row>
    <row r="33" spans="1:6" x14ac:dyDescent="0.35">
      <c r="A33" t="str">
        <f ca="1"/>
        <v>SE-123445066</v>
      </c>
      <c r="B33">
        <f ca="1"/>
        <v>32</v>
      </c>
      <c r="C33">
        <f ca="1"/>
        <v>4</v>
      </c>
      <c r="D33" t="str">
        <f ca="1"/>
        <v>Gideon Rosenblatt</v>
      </c>
      <c r="E33" t="str">
        <f ca="1"/>
        <v>Arlington</v>
      </c>
      <c r="F33" s="7">
        <f ca="1"/>
        <v>4.5671296296296296E-4</v>
      </c>
    </row>
    <row r="34" spans="1:6" x14ac:dyDescent="0.35">
      <c r="A34" t="str">
        <f ca="1"/>
        <v>SE-123605599</v>
      </c>
      <c r="B34">
        <f ca="1"/>
        <v>33</v>
      </c>
      <c r="C34">
        <f ca="1"/>
        <v>182</v>
      </c>
      <c r="D34" t="str">
        <f ca="1"/>
        <v>Nirvan Pandya</v>
      </c>
      <c r="E34" t="str">
        <f ca="1"/>
        <v>Needham</v>
      </c>
      <c r="F34" s="7">
        <f ca="1"/>
        <v>4.5960648148148147E-4</v>
      </c>
    </row>
    <row r="35" spans="1:6" x14ac:dyDescent="0.35">
      <c r="A35" t="str">
        <f ca="1"/>
        <v>SE-123429958</v>
      </c>
      <c r="B35">
        <f ca="1"/>
        <v>34</v>
      </c>
      <c r="C35">
        <f ca="1"/>
        <v>94</v>
      </c>
      <c r="D35" t="str">
        <f ca="1"/>
        <v>Colin Henderson</v>
      </c>
      <c r="E35" t="str">
        <f ca="1"/>
        <v>Hingham</v>
      </c>
      <c r="F35" s="7">
        <f ca="1"/>
        <v>4.633101851851852E-4</v>
      </c>
    </row>
    <row r="36" spans="1:6" x14ac:dyDescent="0.35">
      <c r="A36" t="str">
        <f ca="1"/>
        <v>SE-123451919</v>
      </c>
      <c r="B36">
        <f ca="1"/>
        <v>35</v>
      </c>
      <c r="C36">
        <f ca="1"/>
        <v>164</v>
      </c>
      <c r="D36" t="str">
        <f ca="1"/>
        <v>Nicholas Daniels</v>
      </c>
      <c r="E36" t="str">
        <f ca="1"/>
        <v>Arlington</v>
      </c>
      <c r="F36" s="7">
        <f ca="1"/>
        <v>4.650462962962963E-4</v>
      </c>
    </row>
    <row r="37" spans="1:6" x14ac:dyDescent="0.35">
      <c r="A37" t="str">
        <f ca="1"/>
        <v>SE-123708420</v>
      </c>
      <c r="B37">
        <f ca="1"/>
        <v>36</v>
      </c>
      <c r="C37">
        <f ca="1"/>
        <v>92</v>
      </c>
      <c r="D37" t="str">
        <f ca="1"/>
        <v xml:space="preserve">Tristan  Andre </v>
      </c>
      <c r="E37" t="str">
        <f ca="1"/>
        <v>Quincy</v>
      </c>
      <c r="F37" s="7">
        <f ca="1"/>
        <v>4.6516203703703699E-4</v>
      </c>
    </row>
    <row r="38" spans="1:6" x14ac:dyDescent="0.35">
      <c r="A38" t="str">
        <f ca="1"/>
        <v>SE-123618787</v>
      </c>
      <c r="B38">
        <f ca="1"/>
        <v>37</v>
      </c>
      <c r="C38">
        <f ca="1"/>
        <v>298</v>
      </c>
      <c r="D38" t="str">
        <f ca="1"/>
        <v>Charlie Jesman</v>
      </c>
      <c r="E38" t="str">
        <f ca="1"/>
        <v>BCH</v>
      </c>
      <c r="F38" s="7">
        <f ca="1"/>
        <v>4.7048611111111108E-4</v>
      </c>
    </row>
    <row r="39" spans="1:6" x14ac:dyDescent="0.35">
      <c r="A39" t="str">
        <f ca="1"/>
        <v>SE-123487928</v>
      </c>
      <c r="B39">
        <f ca="1"/>
        <v>38</v>
      </c>
      <c r="C39">
        <f ca="1"/>
        <v>266</v>
      </c>
      <c r="D39" t="str">
        <f ca="1"/>
        <v>Gavin Denning</v>
      </c>
      <c r="E39" t="str">
        <f ca="1"/>
        <v>Natick</v>
      </c>
      <c r="F39" s="7">
        <f ca="1"/>
        <v>4.7291666666666668E-4</v>
      </c>
    </row>
    <row r="40" spans="1:6" x14ac:dyDescent="0.35">
      <c r="A40" t="str">
        <f ca="1"/>
        <v>SE-123641708</v>
      </c>
      <c r="B40">
        <f ca="1"/>
        <v>39</v>
      </c>
      <c r="C40">
        <f ca="1"/>
        <v>318</v>
      </c>
      <c r="D40" t="str">
        <f ca="1"/>
        <v>James Allen</v>
      </c>
      <c r="E40" t="str">
        <f ca="1"/>
        <v>BCH</v>
      </c>
      <c r="F40" s="7">
        <f ca="1"/>
        <v>4.7754629629629628E-4</v>
      </c>
    </row>
    <row r="41" spans="1:6" x14ac:dyDescent="0.35">
      <c r="A41" t="str">
        <f ca="1"/>
        <v>SE-123547672</v>
      </c>
      <c r="B41">
        <f ca="1"/>
        <v>40</v>
      </c>
      <c r="C41">
        <f ca="1"/>
        <v>184</v>
      </c>
      <c r="D41" t="str">
        <f ca="1"/>
        <v>Graham  Minnich</v>
      </c>
      <c r="E41" t="str">
        <f ca="1"/>
        <v>Arlington</v>
      </c>
      <c r="F41" s="7">
        <f ca="1"/>
        <v>4.7858796296296299E-4</v>
      </c>
    </row>
    <row r="42" spans="1:6" x14ac:dyDescent="0.35">
      <c r="A42" t="str">
        <f ca="1"/>
        <v>SE-123511300</v>
      </c>
      <c r="B42">
        <f ca="1"/>
        <v>41</v>
      </c>
      <c r="C42">
        <f ca="1"/>
        <v>54</v>
      </c>
      <c r="D42" t="str">
        <f ca="1"/>
        <v>William Crespi</v>
      </c>
      <c r="E42" t="str">
        <f ca="1"/>
        <v>Hingham</v>
      </c>
      <c r="F42" s="7">
        <f ca="1"/>
        <v>4.820601851851852E-4</v>
      </c>
    </row>
    <row r="43" spans="1:6" x14ac:dyDescent="0.35">
      <c r="A43" t="str">
        <f ca="1"/>
        <v>SE-123664208</v>
      </c>
      <c r="B43">
        <f ca="1"/>
        <v>42</v>
      </c>
      <c r="C43">
        <f ca="1"/>
        <v>226</v>
      </c>
      <c r="D43" t="str">
        <f ca="1"/>
        <v>David Evers</v>
      </c>
      <c r="E43" t="str">
        <f ca="1"/>
        <v>Natick</v>
      </c>
      <c r="F43" s="7">
        <f ca="1"/>
        <v>4.8703703703703702E-4</v>
      </c>
    </row>
    <row r="44" spans="1:6" x14ac:dyDescent="0.35">
      <c r="A44" t="str">
        <f ca="1"/>
        <v>SE-123453364</v>
      </c>
      <c r="B44">
        <f ca="1"/>
        <v>43</v>
      </c>
      <c r="C44">
        <f ca="1"/>
        <v>144</v>
      </c>
      <c r="D44" t="str">
        <f ca="1"/>
        <v>Patrick Mauger</v>
      </c>
      <c r="E44" t="str">
        <f ca="1"/>
        <v>Arlington</v>
      </c>
      <c r="F44" s="7">
        <f ca="1"/>
        <v>4.8831018518518516E-4</v>
      </c>
    </row>
    <row r="45" spans="1:6" x14ac:dyDescent="0.35">
      <c r="A45" t="str">
        <f ca="1"/>
        <v>SE-123484489</v>
      </c>
      <c r="B45">
        <f ca="1"/>
        <v>44</v>
      </c>
      <c r="C45">
        <f ca="1"/>
        <v>224</v>
      </c>
      <c r="D45" t="str">
        <f ca="1"/>
        <v>Leo Chiaverini</v>
      </c>
      <c r="E45" t="str">
        <f ca="1"/>
        <v>Arlington</v>
      </c>
      <c r="F45" s="7">
        <f ca="1"/>
        <v>4.9097222222222229E-4</v>
      </c>
    </row>
    <row r="46" spans="1:6" x14ac:dyDescent="0.35">
      <c r="A46" t="str">
        <f ca="1"/>
        <v>SE-123478669</v>
      </c>
      <c r="B46">
        <f ca="1"/>
        <v>45</v>
      </c>
      <c r="C46">
        <f ca="1"/>
        <v>327</v>
      </c>
      <c r="D46" t="str">
        <f ca="1"/>
        <v>Max Coughlan</v>
      </c>
      <c r="E46" t="str">
        <f ca="1"/>
        <v>Natick</v>
      </c>
      <c r="F46" s="7">
        <f ca="1"/>
        <v>4.924768518518518E-4</v>
      </c>
    </row>
    <row r="47" spans="1:6" x14ac:dyDescent="0.35">
      <c r="A47" t="str">
        <f ca="1"/>
        <v>SE-123897186</v>
      </c>
      <c r="B47">
        <f ca="1"/>
        <v>46</v>
      </c>
      <c r="C47">
        <f ca="1"/>
        <v>196</v>
      </c>
      <c r="D47" t="str">
        <f ca="1"/>
        <v xml:space="preserve">Ridley McGillicuddy </v>
      </c>
      <c r="E47" t="str">
        <f ca="1"/>
        <v>Norwell</v>
      </c>
      <c r="F47" s="7">
        <f ca="1"/>
        <v>4.9652777777777781E-4</v>
      </c>
    </row>
    <row r="48" spans="1:6" x14ac:dyDescent="0.35">
      <c r="A48" t="str">
        <f ca="1"/>
        <v>SE-123827475</v>
      </c>
      <c r="B48">
        <f ca="1"/>
        <v>47</v>
      </c>
      <c r="C48">
        <f ca="1"/>
        <v>76</v>
      </c>
      <c r="D48" t="str">
        <f ca="1"/>
        <v>Luke Dassatti</v>
      </c>
      <c r="E48" t="str">
        <f ca="1"/>
        <v>Norwell</v>
      </c>
      <c r="F48" s="7">
        <f ca="1"/>
        <v>4.9849537037037039E-4</v>
      </c>
    </row>
    <row r="49" spans="1:6" x14ac:dyDescent="0.35">
      <c r="A49" t="str">
        <f ca="1"/>
        <v>SE-123659331</v>
      </c>
      <c r="B49">
        <f ca="1"/>
        <v>48</v>
      </c>
      <c r="C49">
        <f ca="1"/>
        <v>154</v>
      </c>
      <c r="D49" t="str">
        <f ca="1"/>
        <v>Owen Cline</v>
      </c>
      <c r="E49" t="str">
        <f ca="1"/>
        <v>Hingham</v>
      </c>
      <c r="F49" s="7">
        <f ca="1"/>
        <v>5.0150462962962963E-4</v>
      </c>
    </row>
    <row r="50" spans="1:6" x14ac:dyDescent="0.35">
      <c r="A50" t="str">
        <f ca="1"/>
        <v>SE-123624906</v>
      </c>
      <c r="B50">
        <f ca="1"/>
        <v>49</v>
      </c>
      <c r="C50">
        <f ca="1"/>
        <v>52</v>
      </c>
      <c r="D50" t="str">
        <f ca="1"/>
        <v>Henry Gates</v>
      </c>
      <c r="E50" t="str">
        <f ca="1"/>
        <v>Quincy</v>
      </c>
      <c r="F50" s="7">
        <f ca="1"/>
        <v>5.0196759259259259E-4</v>
      </c>
    </row>
    <row r="51" spans="1:6" x14ac:dyDescent="0.35">
      <c r="A51" t="str">
        <f ca="1"/>
        <v>SE-123622717</v>
      </c>
      <c r="B51">
        <f ca="1"/>
        <v>50</v>
      </c>
      <c r="C51">
        <f ca="1"/>
        <v>333</v>
      </c>
      <c r="D51" t="str">
        <f ca="1"/>
        <v>Ronan James</v>
      </c>
      <c r="E51" t="str">
        <f ca="1"/>
        <v>Natick</v>
      </c>
      <c r="F51" s="7">
        <f ca="1"/>
        <v>5.1307870370370363E-4</v>
      </c>
    </row>
    <row r="52" spans="1:6" x14ac:dyDescent="0.35">
      <c r="A52" t="str">
        <f ca="1"/>
        <v>SE-123453232</v>
      </c>
      <c r="B52">
        <f ca="1"/>
        <v>51</v>
      </c>
      <c r="C52">
        <f ca="1"/>
        <v>84</v>
      </c>
      <c r="D52" t="str">
        <f ca="1"/>
        <v>Elliot Fekete-Lever</v>
      </c>
      <c r="E52" t="str">
        <f ca="1"/>
        <v>Arlington</v>
      </c>
      <c r="F52" s="7">
        <f ca="1"/>
        <v>5.1805555555555557E-4</v>
      </c>
    </row>
    <row r="53" spans="1:6" x14ac:dyDescent="0.35">
      <c r="A53" t="str">
        <f ca="1"/>
        <v>SE-123781081</v>
      </c>
      <c r="B53">
        <f ca="1"/>
        <v>52</v>
      </c>
      <c r="C53">
        <f ca="1"/>
        <v>262</v>
      </c>
      <c r="D53" t="str">
        <f ca="1"/>
        <v>Nolan Gannon</v>
      </c>
      <c r="E53" t="str">
        <f ca="1"/>
        <v>Needham</v>
      </c>
      <c r="F53" s="7">
        <f ca="1"/>
        <v>5.1909722222222223E-4</v>
      </c>
    </row>
    <row r="54" spans="1:6" x14ac:dyDescent="0.35">
      <c r="A54" t="str">
        <f ca="1"/>
        <v>SE-123595064</v>
      </c>
      <c r="B54">
        <f ca="1"/>
        <v>53</v>
      </c>
      <c r="C54">
        <f ca="1"/>
        <v>96</v>
      </c>
      <c r="D54" t="str">
        <f ca="1"/>
        <v>Owen Krastin</v>
      </c>
      <c r="E54" t="str">
        <f ca="1"/>
        <v>Norwell</v>
      </c>
      <c r="F54" s="7">
        <f ca="1"/>
        <v>5.2361111111111109E-4</v>
      </c>
    </row>
    <row r="55" spans="1:6" x14ac:dyDescent="0.35">
      <c r="A55" t="str">
        <f ca="1"/>
        <v>SE-123480863</v>
      </c>
      <c r="B55">
        <f ca="1"/>
        <v>54</v>
      </c>
      <c r="C55">
        <f ca="1"/>
        <v>162</v>
      </c>
      <c r="D55" t="str">
        <f ca="1"/>
        <v>Jake Goldfine</v>
      </c>
      <c r="E55" t="str">
        <f ca="1"/>
        <v>Needham</v>
      </c>
      <c r="F55" s="7">
        <f ca="1"/>
        <v>5.2777777777777784E-4</v>
      </c>
    </row>
    <row r="56" spans="1:6" x14ac:dyDescent="0.35">
      <c r="A56" t="str">
        <f ca="1"/>
        <v>SE-123608072</v>
      </c>
      <c r="B56">
        <f ca="1"/>
        <v>55</v>
      </c>
      <c r="C56">
        <f ca="1"/>
        <v>186</v>
      </c>
      <c r="D56" t="str">
        <f ca="1"/>
        <v>Aarav Menon</v>
      </c>
      <c r="E56" t="str">
        <f ca="1"/>
        <v>Natick</v>
      </c>
      <c r="F56" s="7">
        <f ca="1"/>
        <v>5.357638888888889E-4</v>
      </c>
    </row>
    <row r="57" spans="1:6" x14ac:dyDescent="0.35">
      <c r="A57" t="str">
        <f ca="1"/>
        <v>SE-123614162</v>
      </c>
      <c r="B57">
        <f ca="1"/>
        <v>56</v>
      </c>
      <c r="C57">
        <f ca="1"/>
        <v>176</v>
      </c>
      <c r="D57" t="str">
        <f ca="1"/>
        <v>Chace Macneill</v>
      </c>
      <c r="E57" t="str">
        <f ca="1"/>
        <v>Norwell</v>
      </c>
      <c r="F57" s="7">
        <f ca="1"/>
        <v>5.3912037037037036E-4</v>
      </c>
    </row>
    <row r="58" spans="1:6" x14ac:dyDescent="0.35">
      <c r="A58" t="str">
        <f ca="1"/>
        <v>SE-123531977</v>
      </c>
      <c r="B58">
        <f ca="1"/>
        <v>57</v>
      </c>
      <c r="C58">
        <f ca="1"/>
        <v>329</v>
      </c>
      <c r="D58" t="str">
        <f ca="1"/>
        <v>Jacob Lieberman</v>
      </c>
      <c r="E58" t="str">
        <f ca="1"/>
        <v>Natick</v>
      </c>
      <c r="F58" s="7">
        <f ca="1"/>
        <v>5.4050925925925924E-4</v>
      </c>
    </row>
    <row r="59" spans="1:6" x14ac:dyDescent="0.35">
      <c r="A59" t="str">
        <f ca="1"/>
        <v>SE-123633144</v>
      </c>
      <c r="B59">
        <f ca="1"/>
        <v>58</v>
      </c>
      <c r="C59">
        <f ca="1"/>
        <v>114</v>
      </c>
      <c r="D59" t="str">
        <f ca="1"/>
        <v>jack weggeman</v>
      </c>
      <c r="E59" t="str">
        <f ca="1"/>
        <v>Hingham</v>
      </c>
      <c r="F59" s="7">
        <f ca="1"/>
        <v>5.4131944444444453E-4</v>
      </c>
    </row>
    <row r="60" spans="1:6" x14ac:dyDescent="0.35">
      <c r="A60" t="str">
        <f ca="1"/>
        <v>SE-123667039</v>
      </c>
      <c r="B60">
        <f ca="1"/>
        <v>59</v>
      </c>
      <c r="C60">
        <f ca="1"/>
        <v>325</v>
      </c>
      <c r="D60" t="str">
        <f ca="1"/>
        <v>Nick Minio</v>
      </c>
      <c r="E60" t="str">
        <f ca="1"/>
        <v>Natick</v>
      </c>
      <c r="F60" s="7">
        <f ca="1"/>
        <v>5.4768518518518523E-4</v>
      </c>
    </row>
    <row r="61" spans="1:6" x14ac:dyDescent="0.35">
      <c r="A61" t="str">
        <f ca="1"/>
        <v>SE-123707065</v>
      </c>
      <c r="B61">
        <f ca="1"/>
        <v>78</v>
      </c>
      <c r="C61">
        <f ca="1"/>
        <v>32</v>
      </c>
      <c r="D61" t="str">
        <f ca="1"/>
        <v>Manuel Breslin</v>
      </c>
      <c r="E61" t="str">
        <f ca="1"/>
        <v>Quincy</v>
      </c>
      <c r="F61" s="7" t="str">
        <f ca="1"/>
        <v>DNS</v>
      </c>
    </row>
    <row r="62" spans="1:6" x14ac:dyDescent="0.35">
      <c r="A62" t="str">
        <f ca="1"/>
        <v>SE-123804335</v>
      </c>
      <c r="B62">
        <f ca="1"/>
        <v>78</v>
      </c>
      <c r="C62">
        <f ca="1"/>
        <v>56</v>
      </c>
      <c r="D62" t="str">
        <f ca="1"/>
        <v>sean Lyden</v>
      </c>
      <c r="E62" t="str">
        <f ca="1"/>
        <v>Norwell</v>
      </c>
      <c r="F62" s="7" t="str">
        <f ca="1"/>
        <v>DNF</v>
      </c>
    </row>
    <row r="63" spans="1:6" x14ac:dyDescent="0.35">
      <c r="A63" t="str">
        <f ca="1"/>
        <v>SE-123534618</v>
      </c>
      <c r="B63">
        <f ca="1"/>
        <v>78</v>
      </c>
      <c r="C63">
        <f ca="1"/>
        <v>72</v>
      </c>
      <c r="D63" t="str">
        <f ca="1"/>
        <v>Eamon Pint</v>
      </c>
      <c r="E63" t="str">
        <f ca="1"/>
        <v>Quincy</v>
      </c>
      <c r="F63" s="7" t="str">
        <f ca="1"/>
        <v>DNF</v>
      </c>
    </row>
    <row r="64" spans="1:6" x14ac:dyDescent="0.35">
      <c r="A64" t="str">
        <f ca="1"/>
        <v>SE-123479039</v>
      </c>
      <c r="B64">
        <f ca="1"/>
        <v>78</v>
      </c>
      <c r="C64">
        <f ca="1"/>
        <v>74</v>
      </c>
      <c r="D64" t="str">
        <f ca="1"/>
        <v>Christopher Gay</v>
      </c>
      <c r="E64" t="str">
        <f ca="1"/>
        <v>Hingham</v>
      </c>
      <c r="F64" s="7" t="str">
        <f ca="1"/>
        <v>DNF</v>
      </c>
    </row>
    <row r="65" spans="1:6" x14ac:dyDescent="0.35">
      <c r="A65" t="str">
        <f ca="1"/>
        <v>SE-123442307</v>
      </c>
      <c r="B65">
        <f ca="1"/>
        <v>78</v>
      </c>
      <c r="C65">
        <f ca="1"/>
        <v>102</v>
      </c>
      <c r="D65" t="str">
        <f ca="1"/>
        <v>Gautam  Sharma</v>
      </c>
      <c r="E65" t="str">
        <f ca="1"/>
        <v>Needham</v>
      </c>
      <c r="F65" s="7" t="str">
        <f ca="1"/>
        <v>DNF</v>
      </c>
    </row>
    <row r="66" spans="1:6" x14ac:dyDescent="0.35">
      <c r="A66" t="str">
        <f ca="1"/>
        <v>SE-123580619</v>
      </c>
      <c r="B66">
        <f ca="1"/>
        <v>78</v>
      </c>
      <c r="C66">
        <f ca="1"/>
        <v>106</v>
      </c>
      <c r="D66" t="str">
        <f ca="1"/>
        <v>Elijah Staples</v>
      </c>
      <c r="E66" t="str">
        <f ca="1"/>
        <v>Natick</v>
      </c>
      <c r="F66" s="7" t="str">
        <f ca="1"/>
        <v>DNF</v>
      </c>
    </row>
    <row r="67" spans="1:6" x14ac:dyDescent="0.35">
      <c r="A67" t="str">
        <f ca="1"/>
        <v>SE-123687027</v>
      </c>
      <c r="B67">
        <f ca="1"/>
        <v>78</v>
      </c>
      <c r="C67">
        <f ca="1"/>
        <v>116</v>
      </c>
      <c r="D67" t="str">
        <f ca="1"/>
        <v>Seamus Reardon</v>
      </c>
      <c r="E67" t="str">
        <f ca="1"/>
        <v>Norwell</v>
      </c>
      <c r="F67" s="7" t="str">
        <f ca="1"/>
        <v>DNF</v>
      </c>
    </row>
    <row r="68" spans="1:6" x14ac:dyDescent="0.35">
      <c r="A68" t="str">
        <f ca="1"/>
        <v>SE-123804786</v>
      </c>
      <c r="B68">
        <f ca="1"/>
        <v>78</v>
      </c>
      <c r="C68">
        <f ca="1"/>
        <v>156</v>
      </c>
      <c r="D68" t="str">
        <f ca="1"/>
        <v>Jack Broderick</v>
      </c>
      <c r="E68" t="str">
        <f ca="1"/>
        <v>Norwell</v>
      </c>
      <c r="F68" s="7" t="str">
        <f ca="1"/>
        <v>DNF</v>
      </c>
    </row>
    <row r="69" spans="1:6" x14ac:dyDescent="0.35">
      <c r="A69" t="str">
        <f ca="1"/>
        <v>SE-123800815</v>
      </c>
      <c r="B69">
        <f ca="1"/>
        <v>78</v>
      </c>
      <c r="C69">
        <f ca="1"/>
        <v>166</v>
      </c>
      <c r="D69" t="str">
        <f ca="1"/>
        <v>Sam Enright</v>
      </c>
      <c r="E69" t="str">
        <f ca="1"/>
        <v>Natick</v>
      </c>
      <c r="F69" s="7" t="str">
        <f ca="1"/>
        <v>DNF</v>
      </c>
    </row>
    <row r="70" spans="1:6" x14ac:dyDescent="0.35">
      <c r="A70" t="str">
        <f ca="1"/>
        <v>SE-123548308</v>
      </c>
      <c r="B70">
        <f ca="1"/>
        <v>78</v>
      </c>
      <c r="C70">
        <f ca="1"/>
        <v>202</v>
      </c>
      <c r="D70" t="str">
        <f ca="1"/>
        <v>Oliver Chladny</v>
      </c>
      <c r="E70" t="str">
        <f ca="1"/>
        <v>Needham</v>
      </c>
      <c r="F70" s="7" t="str">
        <f ca="1"/>
        <v>DNF</v>
      </c>
    </row>
    <row r="71" spans="1:6" x14ac:dyDescent="0.35">
      <c r="A71" t="str">
        <f ca="1"/>
        <v>SE-123592674</v>
      </c>
      <c r="B71">
        <f ca="1"/>
        <v>78</v>
      </c>
      <c r="C71">
        <f ca="1"/>
        <v>204</v>
      </c>
      <c r="D71" t="str">
        <f ca="1"/>
        <v>Magnus Truslow</v>
      </c>
      <c r="E71" t="str">
        <f ca="1"/>
        <v>Arlington</v>
      </c>
      <c r="F71" s="7" t="str">
        <f ca="1"/>
        <v>DNF</v>
      </c>
    </row>
    <row r="72" spans="1:6" x14ac:dyDescent="0.35">
      <c r="A72" t="str">
        <f ca="1"/>
        <v>SE-123533983</v>
      </c>
      <c r="B72">
        <f ca="1"/>
        <v>78</v>
      </c>
      <c r="C72">
        <f ca="1"/>
        <v>206</v>
      </c>
      <c r="D72" t="str">
        <f ca="1"/>
        <v>Ryan Lynch</v>
      </c>
      <c r="E72" t="str">
        <f ca="1"/>
        <v>Natick</v>
      </c>
      <c r="F72" s="7" t="str">
        <f ca="1"/>
        <v>DNF</v>
      </c>
    </row>
    <row r="73" spans="1:6" x14ac:dyDescent="0.35">
      <c r="A73" t="str">
        <f ca="1"/>
        <v>SE-123493131</v>
      </c>
      <c r="B73">
        <f ca="1"/>
        <v>78</v>
      </c>
      <c r="C73">
        <f ca="1"/>
        <v>222</v>
      </c>
      <c r="D73" t="str">
        <f ca="1"/>
        <v>Carlos Franco</v>
      </c>
      <c r="E73" t="str">
        <f ca="1"/>
        <v>Needham</v>
      </c>
      <c r="F73" s="7" t="str">
        <f ca="1"/>
        <v>DNF</v>
      </c>
    </row>
    <row r="74" spans="1:6" x14ac:dyDescent="0.35">
      <c r="A74" t="str">
        <f ca="1"/>
        <v>SE-123804587</v>
      </c>
      <c r="B74">
        <f ca="1"/>
        <v>78</v>
      </c>
      <c r="C74">
        <f ca="1"/>
        <v>236</v>
      </c>
      <c r="D74" t="str">
        <f ca="1"/>
        <v>Owen Lederer</v>
      </c>
      <c r="E74" t="str">
        <f ca="1"/>
        <v>Norwell</v>
      </c>
      <c r="F74" s="7" t="str">
        <f ca="1"/>
        <v>DNF</v>
      </c>
    </row>
    <row r="75" spans="1:6" x14ac:dyDescent="0.35">
      <c r="A75" t="str">
        <f ca="1"/>
        <v>SE-123710886</v>
      </c>
      <c r="B75">
        <f ca="1"/>
        <v>78</v>
      </c>
      <c r="C75">
        <f ca="1"/>
        <v>278</v>
      </c>
      <c r="D75" t="str">
        <f ca="1"/>
        <v>Owen McNamara</v>
      </c>
      <c r="E75" t="str">
        <f ca="1"/>
        <v>BCH</v>
      </c>
      <c r="F75" s="7" t="str">
        <f ca="1"/>
        <v>DNF</v>
      </c>
    </row>
    <row r="76" spans="1:6" x14ac:dyDescent="0.35">
      <c r="A76" t="str">
        <f ca="1"/>
        <v>SE-123490597</v>
      </c>
      <c r="B76">
        <f ca="1"/>
        <v>78</v>
      </c>
      <c r="C76">
        <f ca="1"/>
        <v>286</v>
      </c>
      <c r="D76" t="str">
        <f ca="1"/>
        <v>Tucker Higgins</v>
      </c>
      <c r="E76" t="str">
        <f ca="1"/>
        <v>Natick</v>
      </c>
      <c r="F76" s="7" t="str">
        <f ca="1"/>
        <v>DNF</v>
      </c>
    </row>
    <row r="77" spans="1:6" x14ac:dyDescent="0.35">
      <c r="A77" t="str">
        <f ca="1"/>
        <v>SE-123583899</v>
      </c>
      <c r="B77">
        <f ca="1"/>
        <v>78</v>
      </c>
      <c r="C77">
        <f ca="1"/>
        <v>306</v>
      </c>
      <c r="D77" t="str">
        <f ca="1"/>
        <v>Cathal Condon</v>
      </c>
      <c r="E77" t="str">
        <f ca="1"/>
        <v>Natick</v>
      </c>
      <c r="F77" s="7" t="str">
        <f ca="1"/>
        <v>DNF</v>
      </c>
    </row>
    <row r="78" spans="1:6" x14ac:dyDescent="0.35">
      <c r="A78" t="str">
        <f ca="1"/>
        <v>SE-123573021</v>
      </c>
      <c r="B78">
        <f ca="1"/>
        <v>78</v>
      </c>
      <c r="C78">
        <f ca="1"/>
        <v>320</v>
      </c>
      <c r="D78" t="str">
        <f ca="1"/>
        <v>Charles Maher</v>
      </c>
      <c r="E78" t="str">
        <f ca="1"/>
        <v>Natick</v>
      </c>
      <c r="F78" s="7" t="str">
        <f ca="1"/>
        <v>DNF</v>
      </c>
    </row>
    <row r="79" spans="1:6" x14ac:dyDescent="0.35">
      <c r="A79" t="str">
        <f ca="1"/>
        <v>SE-123629345</v>
      </c>
      <c r="B79">
        <f ca="1"/>
        <v>78</v>
      </c>
      <c r="C79">
        <f ca="1"/>
        <v>326</v>
      </c>
      <c r="D79" t="str">
        <f ca="1"/>
        <v>Jonathan Remley</v>
      </c>
      <c r="E79" t="str">
        <f ca="1"/>
        <v>BCH</v>
      </c>
      <c r="F79" s="7" t="str">
        <f ca="1"/>
        <v>DSQ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8"/>
  <sheetViews>
    <sheetView workbookViewId="0">
      <selection activeCell="J6" sqref="J6"/>
    </sheetView>
  </sheetViews>
  <sheetFormatPr defaultRowHeight="14.5" x14ac:dyDescent="0.35"/>
  <cols>
    <col min="6" max="6" width="8.81640625" style="7"/>
  </cols>
  <sheetData>
    <row r="1" spans="1:6" x14ac:dyDescent="0.35">
      <c r="A1" t="s">
        <v>5</v>
      </c>
      <c r="B1" t="s">
        <v>0</v>
      </c>
      <c r="C1" t="s">
        <v>1</v>
      </c>
      <c r="D1" t="s">
        <v>6</v>
      </c>
      <c r="E1" t="s">
        <v>7</v>
      </c>
      <c r="F1" s="7" t="s">
        <v>8</v>
      </c>
    </row>
    <row r="2" spans="1:6" x14ac:dyDescent="0.35">
      <c r="A2" t="str" cm="1">
        <f t="array" aca="1" ref="A2:F48" ca="1">_xlfn._xlws.SORT(_xlfn._xlws.FILTER('Cleaned data'!M2:R300,('Cleaned data'!S2:S300&amp;'Cleaned data'!T2:T300="FemaleJV")),2)</f>
        <v>SE-123594372</v>
      </c>
      <c r="B2">
        <f ca="1"/>
        <v>1</v>
      </c>
      <c r="C2">
        <f ca="1"/>
        <v>17</v>
      </c>
      <c r="D2" t="str">
        <f ca="1"/>
        <v>Delaney Cameron</v>
      </c>
      <c r="E2" t="str">
        <f ca="1"/>
        <v>NDA</v>
      </c>
      <c r="F2" s="7">
        <f ca="1"/>
        <v>4.3576388888888885E-4</v>
      </c>
    </row>
    <row r="3" spans="1:6" x14ac:dyDescent="0.35">
      <c r="A3" t="str">
        <f ca="1"/>
        <v>SE-123698482</v>
      </c>
      <c r="B3">
        <f ca="1"/>
        <v>2</v>
      </c>
      <c r="C3">
        <f ca="1"/>
        <v>81</v>
      </c>
      <c r="D3" t="str">
        <f ca="1"/>
        <v>Anna Del Vecchio</v>
      </c>
      <c r="E3" t="str">
        <f ca="1"/>
        <v>Needham</v>
      </c>
      <c r="F3" s="7">
        <f ca="1"/>
        <v>4.3703703703703699E-4</v>
      </c>
    </row>
    <row r="4" spans="1:6" x14ac:dyDescent="0.35">
      <c r="A4" t="str">
        <f ca="1"/>
        <v>SE-123655844</v>
      </c>
      <c r="B4">
        <f ca="1"/>
        <v>3</v>
      </c>
      <c r="C4">
        <f ca="1"/>
        <v>117</v>
      </c>
      <c r="D4" t="str">
        <f ca="1"/>
        <v>Emma Zilinski</v>
      </c>
      <c r="E4" t="str">
        <f ca="1"/>
        <v>NDA</v>
      </c>
      <c r="F4" s="7">
        <f ca="1"/>
        <v>4.4652777777777773E-4</v>
      </c>
    </row>
    <row r="5" spans="1:6" x14ac:dyDescent="0.35">
      <c r="A5" t="str">
        <f ca="1"/>
        <v>SE-123490912</v>
      </c>
      <c r="B5">
        <f ca="1"/>
        <v>4</v>
      </c>
      <c r="C5">
        <f ca="1"/>
        <v>21</v>
      </c>
      <c r="D5" t="str">
        <f ca="1"/>
        <v>Isabel Montzka</v>
      </c>
      <c r="E5" t="str">
        <f ca="1"/>
        <v>Needham</v>
      </c>
      <c r="F5" s="7">
        <f ca="1"/>
        <v>4.4722222222222223E-4</v>
      </c>
    </row>
    <row r="6" spans="1:6" x14ac:dyDescent="0.35">
      <c r="A6" t="str">
        <f ca="1"/>
        <v>SE-123644906</v>
      </c>
      <c r="B6">
        <f ca="1"/>
        <v>5</v>
      </c>
      <c r="C6">
        <f ca="1"/>
        <v>33</v>
      </c>
      <c r="D6" t="str">
        <f ca="1"/>
        <v>Delaney O'Horo</v>
      </c>
      <c r="E6" t="str">
        <f ca="1"/>
        <v>Hingham</v>
      </c>
      <c r="F6" s="7">
        <f ca="1"/>
        <v>4.5104166666666665E-4</v>
      </c>
    </row>
    <row r="7" spans="1:6" x14ac:dyDescent="0.35">
      <c r="A7" t="str">
        <f ca="1"/>
        <v>SE-123628163</v>
      </c>
      <c r="B7">
        <f ca="1"/>
        <v>6</v>
      </c>
      <c r="C7">
        <f ca="1"/>
        <v>5</v>
      </c>
      <c r="D7" t="str">
        <f ca="1"/>
        <v>Fiona Smith</v>
      </c>
      <c r="E7" t="str">
        <f ca="1"/>
        <v>Natick</v>
      </c>
      <c r="F7" s="7">
        <f ca="1"/>
        <v>4.579861111111111E-4</v>
      </c>
    </row>
    <row r="8" spans="1:6" x14ac:dyDescent="0.35">
      <c r="A8" t="str">
        <f ca="1"/>
        <v>SE-123452429</v>
      </c>
      <c r="B8">
        <f ca="1"/>
        <v>6</v>
      </c>
      <c r="C8">
        <f ca="1"/>
        <v>13</v>
      </c>
      <c r="D8" t="str">
        <f ca="1"/>
        <v>Madalyn Griswold</v>
      </c>
      <c r="E8" t="str">
        <f ca="1"/>
        <v>Hingham</v>
      </c>
      <c r="F8" s="7">
        <f ca="1"/>
        <v>4.579861111111111E-4</v>
      </c>
    </row>
    <row r="9" spans="1:6" x14ac:dyDescent="0.35">
      <c r="A9" t="str">
        <f ca="1"/>
        <v>SE-123596235</v>
      </c>
      <c r="B9">
        <f ca="1"/>
        <v>8</v>
      </c>
      <c r="C9">
        <f ca="1"/>
        <v>85</v>
      </c>
      <c r="D9" t="str">
        <f ca="1"/>
        <v>Hannah Schnair</v>
      </c>
      <c r="E9" t="str">
        <f ca="1"/>
        <v>Natick</v>
      </c>
      <c r="F9" s="7">
        <f ca="1"/>
        <v>4.5902777777777777E-4</v>
      </c>
    </row>
    <row r="10" spans="1:6" x14ac:dyDescent="0.35">
      <c r="A10" t="str">
        <f ca="1"/>
        <v>SE-123426871</v>
      </c>
      <c r="B10">
        <f ca="1"/>
        <v>9</v>
      </c>
      <c r="C10">
        <f ca="1"/>
        <v>53</v>
      </c>
      <c r="D10" t="str">
        <f ca="1"/>
        <v>Audrey Smith</v>
      </c>
      <c r="E10" t="str">
        <f ca="1"/>
        <v>Hingham</v>
      </c>
      <c r="F10" s="7">
        <f ca="1"/>
        <v>4.6122685185185188E-4</v>
      </c>
    </row>
    <row r="11" spans="1:6" x14ac:dyDescent="0.35">
      <c r="A11" t="str">
        <f ca="1"/>
        <v>SE-123659024</v>
      </c>
      <c r="B11">
        <f ca="1"/>
        <v>10</v>
      </c>
      <c r="C11">
        <f ca="1"/>
        <v>93</v>
      </c>
      <c r="D11" t="str">
        <f ca="1"/>
        <v>Alessia Burri</v>
      </c>
      <c r="E11" t="str">
        <f ca="1"/>
        <v>Hingham</v>
      </c>
      <c r="F11" s="7">
        <f ca="1"/>
        <v>4.6284722222222224E-4</v>
      </c>
    </row>
    <row r="12" spans="1:6" x14ac:dyDescent="0.35">
      <c r="A12" t="str">
        <f ca="1"/>
        <v>SE-123621961</v>
      </c>
      <c r="B12">
        <f ca="1"/>
        <v>11</v>
      </c>
      <c r="C12">
        <f ca="1"/>
        <v>51</v>
      </c>
      <c r="D12" t="str">
        <f ca="1"/>
        <v xml:space="preserve">Lucy  McLaughlin </v>
      </c>
      <c r="E12" t="str">
        <f ca="1"/>
        <v>Quincy</v>
      </c>
      <c r="F12" s="7">
        <f ca="1"/>
        <v>4.6898148148148152E-4</v>
      </c>
    </row>
    <row r="13" spans="1:6" x14ac:dyDescent="0.35">
      <c r="A13" t="str">
        <f ca="1"/>
        <v>SE-123432655</v>
      </c>
      <c r="B13">
        <f ca="1"/>
        <v>12</v>
      </c>
      <c r="C13">
        <f ca="1"/>
        <v>1</v>
      </c>
      <c r="D13" t="str">
        <f ca="1"/>
        <v>Aliza  Kalis</v>
      </c>
      <c r="E13" t="str">
        <f ca="1"/>
        <v>Needham</v>
      </c>
      <c r="F13" s="7">
        <f ca="1"/>
        <v>4.743055555555555E-4</v>
      </c>
    </row>
    <row r="14" spans="1:6" x14ac:dyDescent="0.35">
      <c r="A14" t="str">
        <f ca="1"/>
        <v>SE-123690449</v>
      </c>
      <c r="B14">
        <f ca="1"/>
        <v>13</v>
      </c>
      <c r="C14">
        <f ca="1"/>
        <v>77</v>
      </c>
      <c r="D14" t="str">
        <f ca="1"/>
        <v>Caroline Reid</v>
      </c>
      <c r="E14" t="str">
        <f ca="1"/>
        <v>NDA</v>
      </c>
      <c r="F14" s="7">
        <f ca="1"/>
        <v>4.7731481481481485E-4</v>
      </c>
    </row>
    <row r="15" spans="1:6" x14ac:dyDescent="0.35">
      <c r="A15" t="str">
        <f ca="1"/>
        <v>SE-123432961</v>
      </c>
      <c r="B15">
        <f ca="1"/>
        <v>14</v>
      </c>
      <c r="C15">
        <f ca="1"/>
        <v>181</v>
      </c>
      <c r="D15" t="str">
        <f ca="1"/>
        <v>Alana Zaiger</v>
      </c>
      <c r="E15" t="str">
        <f ca="1"/>
        <v>Needham</v>
      </c>
      <c r="F15" s="7">
        <f ca="1"/>
        <v>4.8275462962962964E-4</v>
      </c>
    </row>
    <row r="16" spans="1:6" x14ac:dyDescent="0.35">
      <c r="A16" t="str">
        <f ca="1"/>
        <v>SE-123484204</v>
      </c>
      <c r="B16">
        <f ca="1"/>
        <v>15</v>
      </c>
      <c r="C16">
        <f ca="1"/>
        <v>201</v>
      </c>
      <c r="D16" t="str">
        <f ca="1"/>
        <v>Ava Towvim</v>
      </c>
      <c r="E16" t="str">
        <f ca="1"/>
        <v>Needham</v>
      </c>
      <c r="F16" s="7">
        <f ca="1"/>
        <v>4.8344907407407413E-4</v>
      </c>
    </row>
    <row r="17" spans="1:6" x14ac:dyDescent="0.35">
      <c r="A17" t="str">
        <f ca="1"/>
        <v>SE-123707904</v>
      </c>
      <c r="B17">
        <f ca="1"/>
        <v>16</v>
      </c>
      <c r="C17">
        <f ca="1"/>
        <v>11</v>
      </c>
      <c r="D17" t="str">
        <f ca="1"/>
        <v>Katherine Manning</v>
      </c>
      <c r="E17" t="str">
        <f ca="1"/>
        <v>Quincy</v>
      </c>
      <c r="F17" s="7">
        <f ca="1"/>
        <v>4.8587962962962962E-4</v>
      </c>
    </row>
    <row r="18" spans="1:6" x14ac:dyDescent="0.35">
      <c r="A18" t="str">
        <f ca="1"/>
        <v>SE-123488502</v>
      </c>
      <c r="B18">
        <f ca="1"/>
        <v>17</v>
      </c>
      <c r="C18">
        <f ca="1"/>
        <v>41</v>
      </c>
      <c r="D18" t="str">
        <f ca="1"/>
        <v>Emma Manning</v>
      </c>
      <c r="E18" t="str">
        <f ca="1"/>
        <v>Needham</v>
      </c>
      <c r="F18" s="7">
        <f ca="1"/>
        <v>4.8738425925925924E-4</v>
      </c>
    </row>
    <row r="19" spans="1:6" x14ac:dyDescent="0.35">
      <c r="A19" t="str">
        <f ca="1"/>
        <v>SE-123642377</v>
      </c>
      <c r="B19">
        <f ca="1"/>
        <v>18</v>
      </c>
      <c r="C19">
        <f ca="1"/>
        <v>73</v>
      </c>
      <c r="D19" t="str">
        <f ca="1"/>
        <v>Stella Brazis</v>
      </c>
      <c r="E19" t="str">
        <f ca="1"/>
        <v>Hingham</v>
      </c>
      <c r="F19" s="7">
        <f ca="1"/>
        <v>4.8749999999999998E-4</v>
      </c>
    </row>
    <row r="20" spans="1:6" x14ac:dyDescent="0.35">
      <c r="A20" t="str">
        <f ca="1"/>
        <v>SE-123664003</v>
      </c>
      <c r="B20">
        <f ca="1"/>
        <v>19</v>
      </c>
      <c r="C20">
        <f ca="1"/>
        <v>15</v>
      </c>
      <c r="D20" t="str">
        <f ca="1"/>
        <v>Amaya Parmar</v>
      </c>
      <c r="E20" t="str">
        <f ca="1"/>
        <v>Norwell</v>
      </c>
      <c r="F20" s="7">
        <f ca="1"/>
        <v>4.9108796296296292E-4</v>
      </c>
    </row>
    <row r="21" spans="1:6" x14ac:dyDescent="0.35">
      <c r="A21" t="str">
        <f ca="1"/>
        <v>SE-123643315</v>
      </c>
      <c r="B21">
        <f ca="1"/>
        <v>20</v>
      </c>
      <c r="C21">
        <f ca="1"/>
        <v>25</v>
      </c>
      <c r="D21" t="str">
        <f ca="1"/>
        <v>Sarah Close</v>
      </c>
      <c r="E21" t="str">
        <f ca="1"/>
        <v>Natick</v>
      </c>
      <c r="F21" s="7">
        <f ca="1"/>
        <v>5.0115740740740741E-4</v>
      </c>
    </row>
    <row r="22" spans="1:6" x14ac:dyDescent="0.35">
      <c r="A22" t="str">
        <f ca="1"/>
        <v>SE-123523953</v>
      </c>
      <c r="B22">
        <f ca="1"/>
        <v>21</v>
      </c>
      <c r="C22">
        <f ca="1"/>
        <v>101</v>
      </c>
      <c r="D22" t="str">
        <f ca="1"/>
        <v>Madelyn Bracken</v>
      </c>
      <c r="E22" t="str">
        <f ca="1"/>
        <v>Needham</v>
      </c>
      <c r="F22" s="7">
        <f ca="1"/>
        <v>5.0162037037037037E-4</v>
      </c>
    </row>
    <row r="23" spans="1:6" x14ac:dyDescent="0.35">
      <c r="A23" t="str">
        <f ca="1"/>
        <v>SE-123588359</v>
      </c>
      <c r="B23">
        <f ca="1"/>
        <v>22</v>
      </c>
      <c r="C23">
        <f ca="1"/>
        <v>141</v>
      </c>
      <c r="D23" t="str">
        <f ca="1"/>
        <v>Elisabeth Diepold</v>
      </c>
      <c r="E23" t="str">
        <f ca="1"/>
        <v>Needham</v>
      </c>
      <c r="F23" s="7">
        <f ca="1"/>
        <v>5.0358796296296295E-4</v>
      </c>
    </row>
    <row r="24" spans="1:6" x14ac:dyDescent="0.35">
      <c r="A24" t="str">
        <f ca="1"/>
        <v>SE-123483151</v>
      </c>
      <c r="B24">
        <f ca="1"/>
        <v>23</v>
      </c>
      <c r="C24">
        <f ca="1"/>
        <v>113</v>
      </c>
      <c r="D24" t="str">
        <f ca="1"/>
        <v>Clementina Ferichola</v>
      </c>
      <c r="E24" t="str">
        <f ca="1"/>
        <v>Hingham</v>
      </c>
      <c r="F24" s="7">
        <f ca="1"/>
        <v>5.0439814814814813E-4</v>
      </c>
    </row>
    <row r="25" spans="1:6" x14ac:dyDescent="0.35">
      <c r="A25" t="str">
        <f ca="1"/>
        <v>SE-123431873</v>
      </c>
      <c r="B25">
        <f ca="1"/>
        <v>24</v>
      </c>
      <c r="C25">
        <f ca="1"/>
        <v>121</v>
      </c>
      <c r="D25" t="str">
        <f ca="1"/>
        <v>Norah Mullen</v>
      </c>
      <c r="E25" t="str">
        <f ca="1"/>
        <v>Needham</v>
      </c>
      <c r="F25" s="7">
        <f ca="1"/>
        <v>5.1620370370370372E-4</v>
      </c>
    </row>
    <row r="26" spans="1:6" x14ac:dyDescent="0.35">
      <c r="A26" t="str">
        <f ca="1"/>
        <v>SE-123424976</v>
      </c>
      <c r="B26">
        <f ca="1"/>
        <v>25</v>
      </c>
      <c r="C26">
        <f ca="1"/>
        <v>3</v>
      </c>
      <c r="D26" t="str">
        <f ca="1"/>
        <v>Alina  Kenney</v>
      </c>
      <c r="E26" t="str">
        <f ca="1"/>
        <v>Arlington</v>
      </c>
      <c r="F26" s="7">
        <f ca="1"/>
        <v>5.2777777777777784E-4</v>
      </c>
    </row>
    <row r="27" spans="1:6" x14ac:dyDescent="0.35">
      <c r="A27" t="str">
        <f ca="1"/>
        <v>SE-123588113</v>
      </c>
      <c r="B27">
        <f ca="1"/>
        <v>26</v>
      </c>
      <c r="C27">
        <f ca="1"/>
        <v>105</v>
      </c>
      <c r="D27" t="str">
        <f ca="1"/>
        <v>Elizabeth Luther</v>
      </c>
      <c r="E27" t="str">
        <f ca="1"/>
        <v>Natick</v>
      </c>
      <c r="F27" s="7">
        <f ca="1"/>
        <v>5.2928240740740735E-4</v>
      </c>
    </row>
    <row r="28" spans="1:6" x14ac:dyDescent="0.35">
      <c r="A28" t="str">
        <f ca="1"/>
        <v>SE-123512972</v>
      </c>
      <c r="B28">
        <f ca="1"/>
        <v>27</v>
      </c>
      <c r="C28">
        <f ca="1"/>
        <v>153</v>
      </c>
      <c r="D28" t="str">
        <f ca="1"/>
        <v>Kate Crespi</v>
      </c>
      <c r="E28" t="str">
        <f ca="1"/>
        <v>Hingham</v>
      </c>
      <c r="F28" s="7">
        <f ca="1"/>
        <v>5.311342592592593E-4</v>
      </c>
    </row>
    <row r="29" spans="1:6" x14ac:dyDescent="0.35">
      <c r="A29" t="str">
        <f ca="1"/>
        <v>SE-123546931</v>
      </c>
      <c r="B29">
        <f ca="1"/>
        <v>28</v>
      </c>
      <c r="C29">
        <f ca="1"/>
        <v>173</v>
      </c>
      <c r="D29" t="str">
        <f ca="1"/>
        <v>Adeline Lundin</v>
      </c>
      <c r="E29" t="str">
        <f ca="1"/>
        <v>Hingham</v>
      </c>
      <c r="F29" s="7">
        <f ca="1"/>
        <v>5.3136574074074067E-4</v>
      </c>
    </row>
    <row r="30" spans="1:6" x14ac:dyDescent="0.35">
      <c r="A30" t="str">
        <f ca="1"/>
        <v>SE-123431654</v>
      </c>
      <c r="B30">
        <f ca="1"/>
        <v>29</v>
      </c>
      <c r="C30">
        <f ca="1"/>
        <v>161</v>
      </c>
      <c r="D30" t="str">
        <f ca="1"/>
        <v>Maytal Kramer</v>
      </c>
      <c r="E30" t="str">
        <f ca="1"/>
        <v>Needham</v>
      </c>
      <c r="F30" s="7">
        <f ca="1"/>
        <v>5.3541666666666668E-4</v>
      </c>
    </row>
    <row r="31" spans="1:6" x14ac:dyDescent="0.35">
      <c r="A31" t="str">
        <f ca="1"/>
        <v>SE-123549765</v>
      </c>
      <c r="B31">
        <f ca="1"/>
        <v>30</v>
      </c>
      <c r="C31">
        <f ca="1"/>
        <v>261</v>
      </c>
      <c r="D31" t="str">
        <f ca="1"/>
        <v>Nora Guttilla</v>
      </c>
      <c r="E31" t="str">
        <f ca="1"/>
        <v>Needham</v>
      </c>
      <c r="F31" s="7">
        <f ca="1"/>
        <v>5.4699074074074068E-4</v>
      </c>
    </row>
    <row r="32" spans="1:6" x14ac:dyDescent="0.35">
      <c r="A32" t="str">
        <f ca="1"/>
        <v>SE-123564354</v>
      </c>
      <c r="B32">
        <f ca="1"/>
        <v>31</v>
      </c>
      <c r="C32">
        <f ca="1"/>
        <v>157</v>
      </c>
      <c r="D32" t="str">
        <f ca="1"/>
        <v>Caitlyn Crouch</v>
      </c>
      <c r="E32" t="str">
        <f ca="1"/>
        <v>NDA</v>
      </c>
      <c r="F32" s="7">
        <f ca="1"/>
        <v>5.7013888888888891E-4</v>
      </c>
    </row>
    <row r="33" spans="1:6" x14ac:dyDescent="0.35">
      <c r="A33" t="str">
        <f ca="1"/>
        <v>SE-124575025</v>
      </c>
      <c r="B33">
        <f ca="1"/>
        <v>32</v>
      </c>
      <c r="C33">
        <f ca="1"/>
        <v>217</v>
      </c>
      <c r="D33" t="str">
        <f ca="1"/>
        <v>Mia Marsocci</v>
      </c>
      <c r="E33" t="str">
        <f ca="1"/>
        <v>NDA</v>
      </c>
      <c r="F33" s="7">
        <f ca="1"/>
        <v>5.8715277777777769E-4</v>
      </c>
    </row>
    <row r="34" spans="1:6" x14ac:dyDescent="0.35">
      <c r="A34" t="str">
        <f ca="1"/>
        <v>SE-123723476</v>
      </c>
      <c r="B34">
        <f ca="1"/>
        <v>33</v>
      </c>
      <c r="C34">
        <f ca="1"/>
        <v>177</v>
      </c>
      <c r="D34" t="str">
        <f ca="1"/>
        <v>Sorcha Sullivan</v>
      </c>
      <c r="E34" t="str">
        <f ca="1"/>
        <v>NDA</v>
      </c>
      <c r="F34" s="7">
        <f ca="1"/>
        <v>5.9745370370370367E-4</v>
      </c>
    </row>
    <row r="35" spans="1:6" x14ac:dyDescent="0.35">
      <c r="A35" t="str">
        <f ca="1"/>
        <v>SE-123633792</v>
      </c>
      <c r="B35">
        <f ca="1"/>
        <v>34</v>
      </c>
      <c r="C35">
        <f ca="1"/>
        <v>281</v>
      </c>
      <c r="D35" t="str">
        <f ca="1"/>
        <v>Sydney Jackson</v>
      </c>
      <c r="E35" t="str">
        <f ca="1"/>
        <v>Needham</v>
      </c>
      <c r="F35" s="7">
        <f ca="1"/>
        <v>5.9965277777777784E-4</v>
      </c>
    </row>
    <row r="36" spans="1:6" x14ac:dyDescent="0.35">
      <c r="A36" t="str">
        <f ca="1"/>
        <v>SE-123723142</v>
      </c>
      <c r="B36">
        <f ca="1"/>
        <v>35</v>
      </c>
      <c r="C36">
        <f ca="1"/>
        <v>241</v>
      </c>
      <c r="D36" t="str">
        <f ca="1"/>
        <v>Paige INGRANDO</v>
      </c>
      <c r="E36" t="str">
        <f ca="1"/>
        <v>Needham</v>
      </c>
      <c r="F36" s="7">
        <f ca="1"/>
        <v>6.0451388888888881E-4</v>
      </c>
    </row>
    <row r="37" spans="1:6" x14ac:dyDescent="0.35">
      <c r="A37" t="str">
        <f ca="1"/>
        <v>SE-123424524</v>
      </c>
      <c r="B37">
        <f ca="1"/>
        <v>36</v>
      </c>
      <c r="C37">
        <f ca="1"/>
        <v>23</v>
      </c>
      <c r="D37" t="str">
        <f ca="1"/>
        <v>Jillian McParland</v>
      </c>
      <c r="E37" t="str">
        <f ca="1"/>
        <v>Arlington</v>
      </c>
      <c r="F37" s="7">
        <f ca="1"/>
        <v>6.2824074074074073E-4</v>
      </c>
    </row>
    <row r="38" spans="1:6" x14ac:dyDescent="0.35">
      <c r="A38" t="str">
        <f ca="1"/>
        <v>SE-124578104</v>
      </c>
      <c r="B38">
        <f ca="1"/>
        <v>37</v>
      </c>
      <c r="C38">
        <f ca="1"/>
        <v>97</v>
      </c>
      <c r="D38" t="str">
        <f ca="1"/>
        <v>Avery Kennedy</v>
      </c>
      <c r="E38" t="str">
        <f ca="1"/>
        <v>NDA</v>
      </c>
      <c r="F38" s="7">
        <f ca="1"/>
        <v>7.5347222222222211E-4</v>
      </c>
    </row>
    <row r="39" spans="1:6" x14ac:dyDescent="0.35">
      <c r="A39" t="str">
        <f ca="1"/>
        <v>SE-123472275</v>
      </c>
      <c r="B39">
        <f ca="1"/>
        <v>38</v>
      </c>
      <c r="C39">
        <f ca="1"/>
        <v>43</v>
      </c>
      <c r="D39" t="str">
        <f ca="1"/>
        <v>Stella Turner</v>
      </c>
      <c r="E39" t="str">
        <f ca="1"/>
        <v>Arlington</v>
      </c>
      <c r="F39" s="7">
        <f ca="1"/>
        <v>1.0173611111111112E-3</v>
      </c>
    </row>
    <row r="40" spans="1:6" x14ac:dyDescent="0.35">
      <c r="A40" t="str">
        <f ca="1"/>
        <v>SE-123751743</v>
      </c>
      <c r="B40">
        <f ca="1"/>
        <v>47</v>
      </c>
      <c r="C40">
        <f ca="1"/>
        <v>31</v>
      </c>
      <c r="D40" t="str">
        <f ca="1"/>
        <v>Faye Fitzpatrick</v>
      </c>
      <c r="E40" t="str">
        <f ca="1"/>
        <v>Quincy</v>
      </c>
      <c r="F40" s="7" t="str">
        <f ca="1"/>
        <v>DNF</v>
      </c>
    </row>
    <row r="41" spans="1:6" x14ac:dyDescent="0.35">
      <c r="A41" t="str">
        <f ca="1"/>
        <v>SE-123585129</v>
      </c>
      <c r="B41">
        <f ca="1"/>
        <v>47</v>
      </c>
      <c r="C41">
        <f ca="1"/>
        <v>37</v>
      </c>
      <c r="D41" t="str">
        <f ca="1"/>
        <v>Emily Driscoll</v>
      </c>
      <c r="E41" t="str">
        <f ca="1"/>
        <v>NDA</v>
      </c>
      <c r="F41" s="7" t="str">
        <f ca="1"/>
        <v>DNF</v>
      </c>
    </row>
    <row r="42" spans="1:6" x14ac:dyDescent="0.35">
      <c r="A42" t="str">
        <f ca="1"/>
        <v>SE-123684984</v>
      </c>
      <c r="B42">
        <f ca="1"/>
        <v>47</v>
      </c>
      <c r="C42">
        <f ca="1"/>
        <v>57</v>
      </c>
      <c r="D42" t="str">
        <f ca="1"/>
        <v>Mary DaPonte</v>
      </c>
      <c r="E42" t="str">
        <f ca="1"/>
        <v>NDA</v>
      </c>
      <c r="F42" s="7" t="str">
        <f ca="1"/>
        <v>DNF</v>
      </c>
    </row>
    <row r="43" spans="1:6" x14ac:dyDescent="0.35">
      <c r="A43" t="str">
        <f ca="1"/>
        <v>SE-123604732</v>
      </c>
      <c r="B43">
        <f ca="1"/>
        <v>47</v>
      </c>
      <c r="C43">
        <f ca="1"/>
        <v>61</v>
      </c>
      <c r="D43" t="str">
        <f ca="1"/>
        <v>Halle Dempsey</v>
      </c>
      <c r="E43" t="str">
        <f ca="1"/>
        <v>Needham</v>
      </c>
      <c r="F43" s="7" t="str">
        <f ca="1"/>
        <v>DNF</v>
      </c>
    </row>
    <row r="44" spans="1:6" x14ac:dyDescent="0.35">
      <c r="A44" t="str">
        <f ca="1"/>
        <v>SE-123558342</v>
      </c>
      <c r="B44">
        <f ca="1"/>
        <v>47</v>
      </c>
      <c r="C44">
        <f ca="1"/>
        <v>65</v>
      </c>
      <c r="D44" t="str">
        <f ca="1"/>
        <v>Sydney Blecher</v>
      </c>
      <c r="E44" t="str">
        <f ca="1"/>
        <v>Natick</v>
      </c>
      <c r="F44" s="7" t="str">
        <f ca="1"/>
        <v>DNS</v>
      </c>
    </row>
    <row r="45" spans="1:6" x14ac:dyDescent="0.35">
      <c r="A45" t="str">
        <f ca="1"/>
        <v>SE-123525867</v>
      </c>
      <c r="B45">
        <f ca="1"/>
        <v>47</v>
      </c>
      <c r="C45">
        <f ca="1"/>
        <v>133</v>
      </c>
      <c r="D45" t="str">
        <f ca="1"/>
        <v>Louisa Orth</v>
      </c>
      <c r="E45" t="str">
        <f ca="1"/>
        <v>Hingham</v>
      </c>
      <c r="F45" s="7" t="str">
        <f ca="1"/>
        <v>DSQ</v>
      </c>
    </row>
    <row r="46" spans="1:6" x14ac:dyDescent="0.35">
      <c r="A46" t="str">
        <f ca="1"/>
        <v>SE-123730325</v>
      </c>
      <c r="B46">
        <f ca="1"/>
        <v>47</v>
      </c>
      <c r="C46">
        <f ca="1"/>
        <v>137</v>
      </c>
      <c r="D46" t="str">
        <f ca="1"/>
        <v>Genna Damato</v>
      </c>
      <c r="E46" t="str">
        <f ca="1"/>
        <v>NDA</v>
      </c>
      <c r="F46" s="7" t="str">
        <f ca="1"/>
        <v>DNF</v>
      </c>
    </row>
    <row r="47" spans="1:6" x14ac:dyDescent="0.35">
      <c r="A47" t="str">
        <f ca="1"/>
        <v>SE-123493357</v>
      </c>
      <c r="B47">
        <f ca="1"/>
        <v>47</v>
      </c>
      <c r="C47">
        <f ca="1"/>
        <v>193</v>
      </c>
      <c r="D47" t="str">
        <f ca="1"/>
        <v>Amelia Greisner</v>
      </c>
      <c r="E47" t="str">
        <f ca="1"/>
        <v>Hingham</v>
      </c>
      <c r="F47" s="7" t="str">
        <f ca="1"/>
        <v>DNF</v>
      </c>
    </row>
    <row r="48" spans="1:6" x14ac:dyDescent="0.35">
      <c r="A48" t="str">
        <f ca="1"/>
        <v>SE-123492386</v>
      </c>
      <c r="B48">
        <f ca="1"/>
        <v>47</v>
      </c>
      <c r="C48">
        <f ca="1"/>
        <v>221</v>
      </c>
      <c r="D48" t="str">
        <f ca="1"/>
        <v>Julia van Kempen</v>
      </c>
      <c r="E48" t="str">
        <f ca="1"/>
        <v>Needham</v>
      </c>
      <c r="F48" s="7" t="str">
        <f ca="1"/>
        <v>DNF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Split Second</vt:lpstr>
      <vt:lpstr>Cleaned data</vt:lpstr>
      <vt:lpstr>Male</vt:lpstr>
      <vt:lpstr>Female</vt:lpstr>
      <vt:lpstr>'Cleaned data'!Print_Area</vt:lpstr>
      <vt:lpstr>'Cleaned data'!Print_Titles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Tsachi Avrahami</dc:creator>
  <cp:lastModifiedBy>Tsachi Avrahami</cp:lastModifiedBy>
  <cp:lastPrinted>2024-01-31T04:40:53Z</cp:lastPrinted>
  <dcterms:created xsi:type="dcterms:W3CDTF">2022-01-13T04:55:50Z</dcterms:created>
  <dcterms:modified xsi:type="dcterms:W3CDTF">2024-01-31T04:40:55Z</dcterms:modified>
</cp:coreProperties>
</file>