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D:\SHSHL\2017-2018\Matrix\Var\"/>
    </mc:Choice>
  </mc:AlternateContent>
  <bookViews>
    <workbookView xWindow="9945" yWindow="0" windowWidth="12000" windowHeight="10740"/>
  </bookViews>
  <sheets>
    <sheet name="Sheet1" sheetId="1" r:id="rId1"/>
  </sheets>
  <calcPr calcId="171027" concurrentCalc="0"/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J40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I40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H40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G40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F40" i="1"/>
  <c r="J42" i="1"/>
  <c r="K39" i="1"/>
  <c r="K43" i="1"/>
  <c r="J39" i="1"/>
  <c r="F39" i="1"/>
  <c r="I39" i="1"/>
  <c r="H39" i="1"/>
  <c r="G39" i="1"/>
  <c r="E40" i="1"/>
  <c r="E39" i="1"/>
  <c r="E41" i="1"/>
  <c r="K40" i="1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 shapeId="0">
      <text>
        <r>
          <rPr>
            <sz val="8"/>
            <color indexed="81"/>
            <rFont val="Tahoma"/>
            <family val="2"/>
          </rPr>
          <t>Player's grade as of
September 1st of the current school year.</t>
        </r>
      </text>
    </comment>
    <comment ref="F3" authorId="1" shapeId="0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 shapeId="0">
      <text>
        <r>
          <rPr>
            <sz val="8"/>
            <color indexed="81"/>
            <rFont val="Tahoma"/>
            <family val="2"/>
          </rPr>
          <t>Player's level of SHSHL play LAST season.  Do not include Spring hockey played for H.S. team.</t>
        </r>
      </text>
    </comment>
    <comment ref="H3" authorId="0" shape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3" authorId="0" shape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3" authorId="0" shapeId="0">
      <text>
        <r>
          <rPr>
            <sz val="8"/>
            <color indexed="81"/>
            <rFont val="Tahoma"/>
            <family val="2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 xml:space="preserve">Player's grade as of
September 1st of the current school year.
</t>
        </r>
      </text>
    </comment>
    <comment ref="F12" authorId="1" shapeId="0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 shapeId="0">
      <text>
        <r>
          <rPr>
            <sz val="8"/>
            <color indexed="81"/>
            <rFont val="Tahoma"/>
            <family val="2"/>
          </rPr>
          <t xml:space="preserve">Player's level of SHSHL play LAST season.  Do not include Spring hockey played for H.S. team.
</t>
        </r>
      </text>
    </comment>
    <comment ref="H12" authorId="0" shape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12" authorId="0" shape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12" authorId="0" shapeId="0">
      <text>
        <r>
          <rPr>
            <sz val="8"/>
            <color indexed="81"/>
            <rFont val="Tahoma"/>
            <family val="2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<sst xmlns="http://schemas.openxmlformats.org/spreadsheetml/2006/main" count="218" uniqueCount="160">
  <si>
    <t>Level</t>
  </si>
  <si>
    <t>None=1</t>
  </si>
  <si>
    <t>Bantam=6</t>
  </si>
  <si>
    <t>Peewee=4</t>
  </si>
  <si>
    <t>Squirt=2</t>
  </si>
  <si>
    <t>CLUB</t>
  </si>
  <si>
    <t>Grade</t>
  </si>
  <si>
    <t xml:space="preserve"> </t>
  </si>
  <si>
    <t>Tier II A</t>
  </si>
  <si>
    <t>Coach</t>
  </si>
  <si>
    <t>Column TOTALS</t>
  </si>
  <si>
    <t>TEAM RATING:</t>
  </si>
  <si>
    <t>Impact Player Ave.</t>
  </si>
  <si>
    <t>11th</t>
  </si>
  <si>
    <t>10th</t>
  </si>
  <si>
    <t>9th</t>
  </si>
  <si>
    <t>8th</t>
  </si>
  <si>
    <t>7th</t>
  </si>
  <si>
    <t>6th</t>
  </si>
  <si>
    <t>5th</t>
  </si>
  <si>
    <t>Column Average</t>
  </si>
  <si>
    <t>6yrs = 6</t>
  </si>
  <si>
    <t>5yrs = 5</t>
  </si>
  <si>
    <t>4yrs = 4</t>
  </si>
  <si>
    <t>3yrs = 3</t>
  </si>
  <si>
    <t>2yrs = 2</t>
  </si>
  <si>
    <t>0-1yr = 1</t>
  </si>
  <si>
    <t>12th</t>
  </si>
  <si>
    <t>7yrs= 7</t>
  </si>
  <si>
    <t>≥8yrs=8</t>
  </si>
  <si>
    <t>Midget16=7</t>
  </si>
  <si>
    <t>Tier I AAA = 8</t>
  </si>
  <si>
    <t>Tier II AA = 7</t>
  </si>
  <si>
    <t>Tier II A = 6</t>
  </si>
  <si>
    <t>Tier II B  = 5</t>
  </si>
  <si>
    <t>In-House = 2</t>
  </si>
  <si>
    <t>None = 0</t>
  </si>
  <si>
    <t>Varsity AA=8</t>
  </si>
  <si>
    <t>Varsity A=7</t>
  </si>
  <si>
    <t>Number of players</t>
  </si>
  <si>
    <t>Jers No.</t>
  </si>
  <si>
    <t>Highest USAH level</t>
  </si>
  <si>
    <t>Player Total</t>
  </si>
  <si>
    <t>Years of Travel Exper.</t>
  </si>
  <si>
    <t>TEAM INFORMATION</t>
  </si>
  <si>
    <t>Player Name                                                   (Don't type all CAPS)</t>
  </si>
  <si>
    <t>Last name</t>
  </si>
  <si>
    <t>First name</t>
  </si>
  <si>
    <t>Varsity AA</t>
  </si>
  <si>
    <t>Varsity A</t>
  </si>
  <si>
    <t>None</t>
  </si>
  <si>
    <t>≥ 8 Years</t>
  </si>
  <si>
    <t>7 Years</t>
  </si>
  <si>
    <t>6 Years</t>
  </si>
  <si>
    <t>5 Years</t>
  </si>
  <si>
    <t>4 Years</t>
  </si>
  <si>
    <t>3 Years</t>
  </si>
  <si>
    <t>2 Years</t>
  </si>
  <si>
    <t>0-1 Years</t>
  </si>
  <si>
    <t>Tier I AAA</t>
  </si>
  <si>
    <t>Tier II AA</t>
  </si>
  <si>
    <t>Tier II B</t>
  </si>
  <si>
    <t>In-House</t>
  </si>
  <si>
    <t>Bantam</t>
  </si>
  <si>
    <t>Peewee</t>
  </si>
  <si>
    <t>Squirt</t>
  </si>
  <si>
    <t>Midget 16</t>
  </si>
  <si>
    <t>Team</t>
  </si>
  <si>
    <t>Club</t>
  </si>
  <si>
    <t>Present Grade</t>
  </si>
  <si>
    <t>SHSHL Team Last Season</t>
  </si>
  <si>
    <t>7yrs=8</t>
  </si>
  <si>
    <t>6yrs=7</t>
  </si>
  <si>
    <t>5yrs=6</t>
  </si>
  <si>
    <t>4yrs=5</t>
  </si>
  <si>
    <t>Highest USAH Classification</t>
  </si>
  <si>
    <t>School Hockey Experience</t>
  </si>
  <si>
    <t>10th=6</t>
  </si>
  <si>
    <t>9th=5</t>
  </si>
  <si>
    <t>8th=4</t>
  </si>
  <si>
    <t>7th=3</t>
  </si>
  <si>
    <t>6th=2</t>
  </si>
  <si>
    <t>5th=1</t>
  </si>
  <si>
    <t>None=0</t>
  </si>
  <si>
    <t xml:space="preserve">School Hockey Experience </t>
  </si>
  <si>
    <t>3yrs=3</t>
  </si>
  <si>
    <t>2yrs=1</t>
  </si>
  <si>
    <t>1yr=0</t>
  </si>
  <si>
    <t>JR/Mid 18=8</t>
  </si>
  <si>
    <t>1 Years</t>
  </si>
  <si>
    <t>HS Exp</t>
  </si>
  <si>
    <t>JVAA</t>
  </si>
  <si>
    <t>JVA</t>
  </si>
  <si>
    <t>JVB</t>
  </si>
  <si>
    <t>MSA</t>
  </si>
  <si>
    <t>MSB</t>
  </si>
  <si>
    <t>JV AA=6</t>
  </si>
  <si>
    <t>JV A=5</t>
  </si>
  <si>
    <t>JV B=4</t>
  </si>
  <si>
    <t>MS A=3</t>
  </si>
  <si>
    <t>MS B=2</t>
  </si>
  <si>
    <t>12th=10</t>
  </si>
  <si>
    <t>11th=8</t>
  </si>
  <si>
    <t>Date of Birth</t>
  </si>
  <si>
    <t>School last year</t>
  </si>
  <si>
    <t>13-14 Travel Team</t>
  </si>
  <si>
    <t>Trav Exp</t>
  </si>
  <si>
    <t>Tier</t>
  </si>
  <si>
    <t>JR/Mid 18</t>
  </si>
  <si>
    <t>Varsity</t>
  </si>
  <si>
    <t>Version 12.1</t>
  </si>
  <si>
    <t>Revised by KJH 9-1-17</t>
  </si>
  <si>
    <t>Holy Ghost Prep</t>
  </si>
  <si>
    <t>Gump Whiteside</t>
  </si>
  <si>
    <t>Luke</t>
  </si>
  <si>
    <t>Aquaro</t>
  </si>
  <si>
    <t>Beau</t>
  </si>
  <si>
    <t>Brusius</t>
  </si>
  <si>
    <t>Casey</t>
  </si>
  <si>
    <t>Buck</t>
  </si>
  <si>
    <t>Pat</t>
  </si>
  <si>
    <t>Cannon</t>
  </si>
  <si>
    <t>Colin</t>
  </si>
  <si>
    <t>Costello</t>
  </si>
  <si>
    <t>Alex</t>
  </si>
  <si>
    <t>D'Angelo</t>
  </si>
  <si>
    <t>Tristan</t>
  </si>
  <si>
    <t>Devine</t>
  </si>
  <si>
    <t>Byron</t>
  </si>
  <si>
    <t>Hartley</t>
  </si>
  <si>
    <t xml:space="preserve">Sean </t>
  </si>
  <si>
    <t>Joyce</t>
  </si>
  <si>
    <t>Jack</t>
  </si>
  <si>
    <t>Kelly</t>
  </si>
  <si>
    <t>Ryan</t>
  </si>
  <si>
    <t>Legris</t>
  </si>
  <si>
    <t>Max</t>
  </si>
  <si>
    <t>Massari</t>
  </si>
  <si>
    <t>Thomas</t>
  </si>
  <si>
    <t>McNulty</t>
  </si>
  <si>
    <t>Stefen</t>
  </si>
  <si>
    <t>Melekos</t>
  </si>
  <si>
    <t>Mudrick</t>
  </si>
  <si>
    <t>Eric</t>
  </si>
  <si>
    <t>Pohl</t>
  </si>
  <si>
    <t>Robbie</t>
  </si>
  <si>
    <t>Seewagen</t>
  </si>
  <si>
    <t>Andrew</t>
  </si>
  <si>
    <t>Serafin</t>
  </si>
  <si>
    <t>Richard</t>
  </si>
  <si>
    <t>Spor III</t>
  </si>
  <si>
    <t>Shane</t>
  </si>
  <si>
    <t>Stevens</t>
  </si>
  <si>
    <t>Timothy</t>
  </si>
  <si>
    <t>Wolfe</t>
  </si>
  <si>
    <t>HGP</t>
  </si>
  <si>
    <t>Maternity BVM</t>
  </si>
  <si>
    <t>Trinity</t>
  </si>
  <si>
    <t>Maple Point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</si>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</sst>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0"/>
      <name val="Arial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</font>
    <font>
      <sz val="10"/>
      <color indexed="44"/>
      <name val="Arial"/>
      <family val="2"/>
      <charset val="204"/>
    </font>
    <font>
      <b/>
      <sz val="12"/>
      <name val="Arial"/>
      <family val="2"/>
      <charset val="204"/>
    </font>
    <font>
      <sz val="8"/>
      <color indexed="81"/>
      <name val="Tahoma"/>
      <family val="2"/>
    </font>
    <font>
      <sz val="8"/>
      <name val="Arial"/>
      <family val="2"/>
      <charset val="204"/>
    </font>
    <font>
      <sz val="10"/>
      <color theme="0"/>
      <name val="Arial"/>
      <family val="2"/>
    </font>
    <font>
      <b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1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0" borderId="0" xfId="0" applyProtection="1">
      <protection hidden="1"/>
    </xf>
    <xf numFmtId="0" fontId="3" fillId="6" borderId="13" xfId="0" applyFont="1" applyFill="1" applyBorder="1" applyAlignment="1" applyProtection="1">
      <alignment horizontal="center" wrapText="1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3" fillId="6" borderId="15" xfId="0" applyFont="1" applyFill="1" applyBorder="1" applyAlignment="1" applyProtection="1">
      <alignment horizontal="center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" fillId="4" borderId="12" xfId="0" applyFont="1" applyFill="1" applyBorder="1" applyAlignment="1" applyProtection="1">
      <alignment horizontal="center" wrapText="1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3" fillId="6" borderId="17" xfId="0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0" fontId="3" fillId="6" borderId="5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7" borderId="10" xfId="0" applyFill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horizontal="center" vertical="center" wrapText="1"/>
      <protection hidden="1"/>
    </xf>
    <xf numFmtId="0" fontId="3" fillId="6" borderId="20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14" fontId="1" fillId="7" borderId="2" xfId="0" applyNumberFormat="1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center"/>
      <protection locked="0"/>
    </xf>
    <xf numFmtId="14" fontId="1" fillId="7" borderId="18" xfId="0" applyNumberFormat="1" applyFont="1" applyFill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2" fillId="0" borderId="2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8" borderId="16" xfId="0" applyFont="1" applyFill="1" applyBorder="1" applyAlignment="1" applyProtection="1">
      <alignment horizontal="center" vertical="center" wrapText="1"/>
      <protection hidden="1"/>
    </xf>
    <xf numFmtId="0" fontId="0" fillId="8" borderId="20" xfId="0" applyFill="1" applyBorder="1" applyAlignment="1" applyProtection="1">
      <alignment horizontal="center" vertical="center" wrapText="1"/>
      <protection hidden="1"/>
    </xf>
    <xf numFmtId="0" fontId="3" fillId="9" borderId="12" xfId="0" applyFont="1" applyFill="1" applyBorder="1" applyAlignment="1" applyProtection="1">
      <alignment horizontal="center" wrapText="1"/>
      <protection hidden="1"/>
    </xf>
    <xf numFmtId="0" fontId="0" fillId="9" borderId="0" xfId="0" applyFill="1"/>
    <xf numFmtId="0" fontId="3" fillId="4" borderId="2" xfId="0" applyFont="1" applyFill="1" applyBorder="1" applyAlignment="1" applyProtection="1">
      <alignment horizontal="center"/>
      <protection hidden="1"/>
    </xf>
    <xf numFmtId="0" fontId="0" fillId="9" borderId="15" xfId="0" applyFill="1" applyBorder="1"/>
    <xf numFmtId="0" fontId="2" fillId="8" borderId="2" xfId="0" applyFont="1" applyFill="1" applyBorder="1" applyAlignment="1" applyProtection="1">
      <alignment horizontal="center"/>
      <protection hidden="1"/>
    </xf>
    <xf numFmtId="0" fontId="0" fillId="8" borderId="2" xfId="0" applyFill="1" applyBorder="1" applyProtection="1"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0" fillId="8" borderId="11" xfId="0" applyFill="1" applyBorder="1" applyProtection="1">
      <protection hidden="1"/>
    </xf>
    <xf numFmtId="0" fontId="0" fillId="9" borderId="14" xfId="0" applyFill="1" applyBorder="1"/>
    <xf numFmtId="0" fontId="0" fillId="8" borderId="22" xfId="0" applyFill="1" applyBorder="1" applyAlignment="1" applyProtection="1">
      <alignment wrapText="1"/>
      <protection hidden="1"/>
    </xf>
    <xf numFmtId="0" fontId="0" fillId="9" borderId="22" xfId="0" applyFill="1" applyBorder="1"/>
    <xf numFmtId="0" fontId="4" fillId="8" borderId="10" xfId="0" applyFont="1" applyFill="1" applyBorder="1" applyAlignment="1" applyProtection="1">
      <alignment horizontal="center"/>
      <protection hidden="1"/>
    </xf>
    <xf numFmtId="0" fontId="0" fillId="9" borderId="23" xfId="0" applyFill="1" applyBorder="1"/>
    <xf numFmtId="0" fontId="4" fillId="8" borderId="22" xfId="0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Alignment="1" applyProtection="1">
      <alignment horizontal="center" vertical="center" wrapText="1"/>
      <protection hidden="1"/>
    </xf>
    <xf numFmtId="0" fontId="2" fillId="8" borderId="20" xfId="0" applyFont="1" applyFill="1" applyBorder="1" applyAlignment="1" applyProtection="1">
      <alignment horizontal="center" wrapText="1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0" fillId="6" borderId="24" xfId="0" applyFill="1" applyBorder="1" applyAlignment="1" applyProtection="1">
      <alignment horizontal="center"/>
      <protection hidden="1"/>
    </xf>
    <xf numFmtId="0" fontId="3" fillId="6" borderId="25" xfId="0" applyFont="1" applyFill="1" applyBorder="1" applyAlignment="1" applyProtection="1">
      <alignment horizontal="center"/>
      <protection hidden="1"/>
    </xf>
    <xf numFmtId="0" fontId="3" fillId="4" borderId="25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0" fillId="10" borderId="27" xfId="0" applyFill="1" applyBorder="1"/>
    <xf numFmtId="0" fontId="6" fillId="10" borderId="27" xfId="0" applyFont="1" applyFill="1" applyBorder="1"/>
    <xf numFmtId="0" fontId="0" fillId="9" borderId="22" xfId="0" applyFill="1" applyBorder="1" applyAlignment="1">
      <alignment horizontal="center"/>
    </xf>
    <xf numFmtId="0" fontId="0" fillId="7" borderId="11" xfId="0" applyFill="1" applyBorder="1" applyAlignment="1" applyProtection="1">
      <alignment horizontal="center"/>
      <protection hidden="1"/>
    </xf>
    <xf numFmtId="0" fontId="6" fillId="3" borderId="28" xfId="0" applyFont="1" applyFill="1" applyBorder="1" applyAlignment="1">
      <alignment horizontal="center"/>
    </xf>
    <xf numFmtId="0" fontId="0" fillId="3" borderId="28" xfId="0" applyFill="1" applyBorder="1"/>
    <xf numFmtId="0" fontId="0" fillId="7" borderId="2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29" xfId="0" applyFill="1" applyBorder="1"/>
    <xf numFmtId="0" fontId="0" fillId="11" borderId="15" xfId="0" applyFill="1" applyBorder="1"/>
    <xf numFmtId="0" fontId="2" fillId="2" borderId="2" xfId="0" applyFont="1" applyFill="1" applyBorder="1" applyAlignment="1">
      <alignment horizontal="left"/>
    </xf>
    <xf numFmtId="0" fontId="0" fillId="11" borderId="29" xfId="0" applyFill="1" applyBorder="1"/>
    <xf numFmtId="0" fontId="3" fillId="2" borderId="18" xfId="0" applyFont="1" applyFill="1" applyBorder="1" applyAlignment="1">
      <alignment horizontal="right"/>
    </xf>
    <xf numFmtId="0" fontId="5" fillId="11" borderId="30" xfId="0" applyFont="1" applyFill="1" applyBorder="1"/>
    <xf numFmtId="0" fontId="2" fillId="2" borderId="28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10" borderId="22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2" fontId="2" fillId="11" borderId="2" xfId="0" applyNumberFormat="1" applyFont="1" applyFill="1" applyBorder="1" applyAlignment="1" applyProtection="1">
      <alignment horizontal="center"/>
      <protection hidden="1"/>
    </xf>
    <xf numFmtId="2" fontId="2" fillId="2" borderId="14" xfId="0" applyNumberFormat="1" applyFont="1" applyFill="1" applyBorder="1" applyAlignment="1">
      <alignment horizontal="center"/>
    </xf>
    <xf numFmtId="0" fontId="0" fillId="11" borderId="31" xfId="0" applyFill="1" applyBorder="1"/>
    <xf numFmtId="0" fontId="0" fillId="11" borderId="32" xfId="0" applyFill="1" applyBorder="1"/>
    <xf numFmtId="0" fontId="0" fillId="11" borderId="33" xfId="0" applyFill="1" applyBorder="1"/>
    <xf numFmtId="0" fontId="0" fillId="11" borderId="34" xfId="0" applyFill="1" applyBorder="1"/>
    <xf numFmtId="0" fontId="0" fillId="11" borderId="35" xfId="0" applyFill="1" applyBorder="1"/>
    <xf numFmtId="0" fontId="0" fillId="11" borderId="36" xfId="0" applyFill="1" applyBorder="1"/>
    <xf numFmtId="0" fontId="0" fillId="11" borderId="37" xfId="0" applyFill="1" applyBorder="1"/>
    <xf numFmtId="0" fontId="0" fillId="11" borderId="38" xfId="0" applyFill="1" applyBorder="1"/>
    <xf numFmtId="0" fontId="0" fillId="11" borderId="39" xfId="0" applyFill="1" applyBorder="1"/>
    <xf numFmtId="0" fontId="9" fillId="0" borderId="0" xfId="0" applyFont="1"/>
    <xf numFmtId="0" fontId="0" fillId="12" borderId="34" xfId="0" applyFill="1" applyBorder="1"/>
    <xf numFmtId="0" fontId="10" fillId="12" borderId="12" xfId="0" applyFont="1" applyFill="1" applyBorder="1" applyAlignment="1">
      <alignment horizontal="center" wrapText="1"/>
    </xf>
    <xf numFmtId="0" fontId="10" fillId="12" borderId="22" xfId="0" applyFont="1" applyFill="1" applyBorder="1" applyAlignment="1">
      <alignment horizontal="center" wrapText="1"/>
    </xf>
    <xf numFmtId="0" fontId="10" fillId="12" borderId="17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10" fillId="12" borderId="40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0" fillId="13" borderId="35" xfId="0" applyFont="1" applyFill="1" applyBorder="1" applyAlignment="1" applyProtection="1">
      <alignment horizontal="center"/>
      <protection locked="0"/>
    </xf>
    <xf numFmtId="0" fontId="0" fillId="13" borderId="35" xfId="0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4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4" fillId="7" borderId="25" xfId="0" applyFont="1" applyFill="1" applyBorder="1" applyAlignment="1" applyProtection="1">
      <alignment horizontal="center"/>
      <protection locked="0"/>
    </xf>
    <xf numFmtId="0" fontId="4" fillId="7" borderId="30" xfId="0" applyFont="1" applyFill="1" applyBorder="1" applyAlignment="1" applyProtection="1">
      <alignment horizontal="center"/>
      <protection locked="0"/>
    </xf>
    <xf numFmtId="0" fontId="10" fillId="12" borderId="20" xfId="0" applyFont="1" applyFill="1" applyBorder="1" applyAlignment="1">
      <alignment horizontal="center" vertical="center" wrapText="1"/>
    </xf>
    <xf numFmtId="0" fontId="0" fillId="13" borderId="10" xfId="0" applyFill="1" applyBorder="1" applyAlignment="1" applyProtection="1">
      <alignment horizontal="center"/>
      <protection locked="0"/>
    </xf>
    <xf numFmtId="0" fontId="13" fillId="13" borderId="35" xfId="1" applyFont="1" applyFill="1" applyBorder="1" applyAlignment="1" applyProtection="1">
      <alignment horizontal="center"/>
      <protection locked="0"/>
    </xf>
    <xf numFmtId="14" fontId="0" fillId="13" borderId="35" xfId="0" applyNumberFormat="1" applyFont="1" applyFill="1" applyBorder="1" applyAlignment="1" applyProtection="1">
      <alignment horizontal="center"/>
      <protection locked="0"/>
    </xf>
    <xf numFmtId="14" fontId="0" fillId="13" borderId="35" xfId="0" applyNumberFormat="1" applyFill="1" applyBorder="1" applyAlignment="1" applyProtection="1">
      <alignment horizontal="center"/>
      <protection locked="0"/>
    </xf>
    <xf numFmtId="14" fontId="1" fillId="13" borderId="2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topLeftCell="A12" zoomScaleNormal="100" workbookViewId="0">
      <selection activeCell="C36" sqref="C36"/>
    </sheetView>
  </sheetViews>
  <sheetFormatPr defaultColWidth="8.85546875" defaultRowHeight="12.75" x14ac:dyDescent="0.2"/>
  <cols>
    <col min="1" max="1" width="3.140625" customWidth="1"/>
    <col min="2" max="2" width="5.5703125" customWidth="1"/>
    <col min="3" max="4" width="25" customWidth="1"/>
    <col min="5" max="5" width="10.5703125" customWidth="1"/>
    <col min="6" max="6" width="10.5703125" hidden="1" customWidth="1"/>
    <col min="7" max="7" width="12.5703125" hidden="1" customWidth="1"/>
    <col min="8" max="9" width="10.5703125" hidden="1" customWidth="1"/>
    <col min="10" max="10" width="12.5703125" hidden="1" customWidth="1"/>
    <col min="11" max="11" width="9.85546875" hidden="1" customWidth="1"/>
    <col min="12" max="13" width="25" customWidth="1"/>
    <col min="14" max="14" width="20.5703125" hidden="1" customWidth="1"/>
    <col min="15" max="15" width="15.5703125" style="22" hidden="1" customWidth="1"/>
    <col min="16" max="16" width="15.5703125" hidden="1" customWidth="1"/>
    <col min="17" max="20" width="15.5703125" style="22" hidden="1" customWidth="1"/>
    <col min="21" max="21" width="8.85546875" hidden="1" customWidth="1"/>
    <col min="22" max="37" width="15.5703125" hidden="1" customWidth="1"/>
  </cols>
  <sheetData>
    <row r="1" spans="1:37" ht="28.5" hidden="1" customHeight="1" x14ac:dyDescent="0.2"/>
    <row r="2" spans="1:37" ht="39.950000000000003" hidden="1" customHeight="1" thickBot="1" x14ac:dyDescent="0.25">
      <c r="A2" t="s">
        <v>110</v>
      </c>
      <c r="D2" t="s">
        <v>111</v>
      </c>
    </row>
    <row r="3" spans="1:37" ht="34.5" customHeight="1" thickBot="1" x14ac:dyDescent="0.25">
      <c r="A3" s="19"/>
      <c r="B3" s="19"/>
      <c r="C3" s="19"/>
      <c r="D3" s="19"/>
      <c r="E3" s="134" t="s">
        <v>69</v>
      </c>
      <c r="F3" s="124" t="s">
        <v>76</v>
      </c>
      <c r="G3" s="125" t="s">
        <v>70</v>
      </c>
      <c r="H3" s="124" t="s">
        <v>43</v>
      </c>
      <c r="I3" s="125" t="s">
        <v>41</v>
      </c>
      <c r="J3" s="125" t="s">
        <v>75</v>
      </c>
      <c r="K3" s="122"/>
      <c r="O3" s="78"/>
      <c r="P3" s="79"/>
      <c r="Q3" s="30"/>
      <c r="R3" s="68"/>
      <c r="S3" s="30"/>
      <c r="T3" s="23"/>
      <c r="Z3">
        <v>10</v>
      </c>
      <c r="AA3" t="s">
        <v>27</v>
      </c>
      <c r="AB3">
        <v>8</v>
      </c>
      <c r="AC3" t="s">
        <v>48</v>
      </c>
      <c r="AD3">
        <v>8</v>
      </c>
      <c r="AE3" t="s">
        <v>51</v>
      </c>
      <c r="AF3">
        <v>8</v>
      </c>
      <c r="AG3" t="s">
        <v>59</v>
      </c>
      <c r="AH3">
        <v>8</v>
      </c>
      <c r="AI3" t="s">
        <v>108</v>
      </c>
      <c r="AJ3">
        <v>8</v>
      </c>
      <c r="AK3" t="s">
        <v>52</v>
      </c>
    </row>
    <row r="4" spans="1:37" ht="15" customHeight="1" x14ac:dyDescent="0.2">
      <c r="E4" s="135" t="s">
        <v>101</v>
      </c>
      <c r="F4" s="126" t="s">
        <v>71</v>
      </c>
      <c r="G4" s="126" t="s">
        <v>37</v>
      </c>
      <c r="H4" s="127" t="s">
        <v>29</v>
      </c>
      <c r="I4" s="128" t="s">
        <v>88</v>
      </c>
      <c r="J4" s="128" t="s">
        <v>31</v>
      </c>
      <c r="K4" s="122"/>
      <c r="O4" s="76"/>
      <c r="P4" s="77"/>
      <c r="Q4" s="38"/>
      <c r="R4" s="75"/>
      <c r="S4" s="31"/>
      <c r="T4" s="24"/>
      <c r="Z4">
        <v>8</v>
      </c>
      <c r="AA4" t="s">
        <v>13</v>
      </c>
      <c r="AB4">
        <v>7</v>
      </c>
      <c r="AC4" t="s">
        <v>49</v>
      </c>
      <c r="AD4">
        <v>7</v>
      </c>
      <c r="AE4" t="s">
        <v>52</v>
      </c>
      <c r="AF4">
        <v>7</v>
      </c>
      <c r="AG4" t="s">
        <v>60</v>
      </c>
      <c r="AH4">
        <v>7</v>
      </c>
      <c r="AI4" t="s">
        <v>66</v>
      </c>
      <c r="AJ4">
        <v>7</v>
      </c>
      <c r="AK4" t="s">
        <v>53</v>
      </c>
    </row>
    <row r="5" spans="1:37" ht="15" customHeight="1" x14ac:dyDescent="0.2">
      <c r="E5" s="8" t="s">
        <v>102</v>
      </c>
      <c r="F5" s="129" t="s">
        <v>72</v>
      </c>
      <c r="G5" s="129" t="s">
        <v>38</v>
      </c>
      <c r="H5" s="127" t="s">
        <v>28</v>
      </c>
      <c r="I5" s="130" t="s">
        <v>30</v>
      </c>
      <c r="J5" s="130" t="s">
        <v>32</v>
      </c>
      <c r="K5" s="122"/>
      <c r="O5" s="73"/>
      <c r="P5" s="71"/>
      <c r="Q5" s="32"/>
      <c r="R5" s="36"/>
      <c r="S5" s="31"/>
      <c r="T5" s="25"/>
      <c r="Z5">
        <v>6</v>
      </c>
      <c r="AA5" t="s">
        <v>14</v>
      </c>
      <c r="AB5">
        <v>6</v>
      </c>
      <c r="AC5" t="s">
        <v>91</v>
      </c>
      <c r="AD5">
        <v>6</v>
      </c>
      <c r="AE5" t="s">
        <v>53</v>
      </c>
      <c r="AF5">
        <v>6</v>
      </c>
      <c r="AG5" t="s">
        <v>8</v>
      </c>
      <c r="AH5">
        <v>6</v>
      </c>
      <c r="AI5" t="s">
        <v>63</v>
      </c>
      <c r="AJ5">
        <v>6</v>
      </c>
      <c r="AK5" t="s">
        <v>54</v>
      </c>
    </row>
    <row r="6" spans="1:37" ht="15" customHeight="1" x14ac:dyDescent="0.2">
      <c r="E6" s="8" t="s">
        <v>77</v>
      </c>
      <c r="F6" s="129" t="s">
        <v>73</v>
      </c>
      <c r="G6" s="129" t="s">
        <v>96</v>
      </c>
      <c r="H6" s="129" t="s">
        <v>21</v>
      </c>
      <c r="I6" s="130" t="s">
        <v>2</v>
      </c>
      <c r="J6" s="130" t="s">
        <v>33</v>
      </c>
      <c r="K6" s="122"/>
      <c r="O6" s="73"/>
      <c r="P6" s="71"/>
      <c r="Q6" s="32"/>
      <c r="R6" s="37"/>
      <c r="S6" s="32"/>
      <c r="T6" s="25"/>
      <c r="Z6">
        <v>5</v>
      </c>
      <c r="AA6" t="s">
        <v>15</v>
      </c>
      <c r="AB6">
        <v>5</v>
      </c>
      <c r="AC6" t="s">
        <v>92</v>
      </c>
      <c r="AD6">
        <v>5</v>
      </c>
      <c r="AE6" t="s">
        <v>54</v>
      </c>
      <c r="AF6">
        <v>5</v>
      </c>
      <c r="AG6" t="s">
        <v>61</v>
      </c>
      <c r="AH6">
        <v>4</v>
      </c>
      <c r="AI6" t="s">
        <v>64</v>
      </c>
      <c r="AJ6">
        <v>5</v>
      </c>
      <c r="AK6" t="s">
        <v>55</v>
      </c>
    </row>
    <row r="7" spans="1:37" ht="15" customHeight="1" thickBot="1" x14ac:dyDescent="0.25">
      <c r="E7" s="8" t="s">
        <v>78</v>
      </c>
      <c r="F7" s="129" t="s">
        <v>74</v>
      </c>
      <c r="G7" s="129" t="s">
        <v>97</v>
      </c>
      <c r="H7" s="129" t="s">
        <v>22</v>
      </c>
      <c r="I7" s="130" t="s">
        <v>3</v>
      </c>
      <c r="J7" s="130" t="s">
        <v>34</v>
      </c>
      <c r="K7" s="122"/>
      <c r="O7" s="73"/>
      <c r="P7" s="71"/>
      <c r="Q7" s="70"/>
      <c r="R7" s="37"/>
      <c r="S7" s="32"/>
      <c r="T7" s="25"/>
      <c r="Z7">
        <v>4</v>
      </c>
      <c r="AA7" t="s">
        <v>16</v>
      </c>
      <c r="AB7">
        <v>4</v>
      </c>
      <c r="AC7" t="s">
        <v>93</v>
      </c>
      <c r="AD7">
        <v>4</v>
      </c>
      <c r="AE7" t="s">
        <v>55</v>
      </c>
      <c r="AF7">
        <v>2</v>
      </c>
      <c r="AG7" t="s">
        <v>62</v>
      </c>
      <c r="AH7">
        <v>2</v>
      </c>
      <c r="AI7" t="s">
        <v>65</v>
      </c>
      <c r="AJ7">
        <v>3</v>
      </c>
      <c r="AK7" t="s">
        <v>56</v>
      </c>
    </row>
    <row r="8" spans="1:37" ht="15" customHeight="1" thickBot="1" x14ac:dyDescent="0.25">
      <c r="B8" s="143" t="s">
        <v>44</v>
      </c>
      <c r="C8" s="144"/>
      <c r="D8" s="145"/>
      <c r="E8" s="8" t="s">
        <v>79</v>
      </c>
      <c r="F8" s="129" t="s">
        <v>85</v>
      </c>
      <c r="G8" s="129" t="s">
        <v>98</v>
      </c>
      <c r="H8" s="129" t="s">
        <v>23</v>
      </c>
      <c r="I8" s="130" t="s">
        <v>4</v>
      </c>
      <c r="J8" s="130" t="s">
        <v>35</v>
      </c>
      <c r="K8" s="122"/>
      <c r="O8" s="72"/>
      <c r="P8" s="71"/>
      <c r="Q8" s="32"/>
      <c r="R8" s="37"/>
      <c r="S8" s="32"/>
      <c r="T8" s="25"/>
      <c r="Z8">
        <v>3</v>
      </c>
      <c r="AA8" t="s">
        <v>17</v>
      </c>
      <c r="AB8">
        <v>3</v>
      </c>
      <c r="AC8" t="s">
        <v>94</v>
      </c>
      <c r="AD8">
        <v>3</v>
      </c>
      <c r="AE8" t="s">
        <v>56</v>
      </c>
      <c r="AF8">
        <v>0</v>
      </c>
      <c r="AG8" t="s">
        <v>50</v>
      </c>
      <c r="AH8">
        <v>0</v>
      </c>
      <c r="AI8" t="s">
        <v>50</v>
      </c>
      <c r="AJ8">
        <v>1</v>
      </c>
      <c r="AK8" t="s">
        <v>57</v>
      </c>
    </row>
    <row r="9" spans="1:37" ht="15" customHeight="1" x14ac:dyDescent="0.2">
      <c r="A9" t="s">
        <v>7</v>
      </c>
      <c r="B9" s="4" t="s">
        <v>5</v>
      </c>
      <c r="C9" s="159" t="s">
        <v>112</v>
      </c>
      <c r="D9" s="160"/>
      <c r="E9" s="8" t="s">
        <v>80</v>
      </c>
      <c r="F9" s="129" t="s">
        <v>86</v>
      </c>
      <c r="G9" s="129" t="s">
        <v>99</v>
      </c>
      <c r="H9" s="129" t="s">
        <v>24</v>
      </c>
      <c r="I9" s="130" t="s">
        <v>83</v>
      </c>
      <c r="J9" s="130" t="s">
        <v>36</v>
      </c>
      <c r="K9" s="122"/>
      <c r="O9" s="74"/>
      <c r="P9" s="71"/>
      <c r="Q9" s="32"/>
      <c r="R9" s="37"/>
      <c r="S9" s="32"/>
      <c r="T9" s="25"/>
      <c r="Z9">
        <v>2</v>
      </c>
      <c r="AA9" t="s">
        <v>18</v>
      </c>
      <c r="AB9">
        <v>2</v>
      </c>
      <c r="AC9" t="s">
        <v>95</v>
      </c>
      <c r="AD9">
        <v>2</v>
      </c>
      <c r="AE9" t="s">
        <v>57</v>
      </c>
      <c r="AJ9">
        <v>0</v>
      </c>
      <c r="AK9" t="s">
        <v>89</v>
      </c>
    </row>
    <row r="10" spans="1:37" ht="15" customHeight="1" thickBot="1" x14ac:dyDescent="0.25">
      <c r="B10" s="5" t="s">
        <v>0</v>
      </c>
      <c r="C10" s="161" t="s">
        <v>109</v>
      </c>
      <c r="D10" s="162"/>
      <c r="E10" s="8" t="s">
        <v>81</v>
      </c>
      <c r="F10" s="129" t="s">
        <v>87</v>
      </c>
      <c r="G10" s="129" t="s">
        <v>100</v>
      </c>
      <c r="H10" s="129" t="s">
        <v>25</v>
      </c>
      <c r="I10" s="130"/>
      <c r="J10" s="130" t="s">
        <v>7</v>
      </c>
      <c r="K10" s="122"/>
      <c r="O10" s="80"/>
      <c r="P10" s="81"/>
      <c r="Q10" s="85"/>
      <c r="R10" s="88"/>
      <c r="S10" s="89"/>
      <c r="T10" s="90"/>
      <c r="Z10">
        <v>1</v>
      </c>
      <c r="AA10" t="s">
        <v>19</v>
      </c>
      <c r="AB10">
        <v>1</v>
      </c>
      <c r="AC10" t="s">
        <v>50</v>
      </c>
      <c r="AD10">
        <v>1</v>
      </c>
      <c r="AE10" t="s">
        <v>58</v>
      </c>
      <c r="AJ10">
        <v>0</v>
      </c>
      <c r="AK10" t="s">
        <v>50</v>
      </c>
    </row>
    <row r="11" spans="1:37" ht="15" customHeight="1" thickBot="1" x14ac:dyDescent="0.25">
      <c r="B11" s="16" t="s">
        <v>9</v>
      </c>
      <c r="C11" s="163" t="s">
        <v>113</v>
      </c>
      <c r="D11" s="164"/>
      <c r="E11" s="136" t="s">
        <v>82</v>
      </c>
      <c r="F11" s="131" t="s">
        <v>83</v>
      </c>
      <c r="G11" s="131" t="s">
        <v>1</v>
      </c>
      <c r="H11" s="131" t="s">
        <v>26</v>
      </c>
      <c r="I11" s="132"/>
      <c r="J11" s="133"/>
      <c r="K11" s="122"/>
      <c r="O11" s="82" t="s">
        <v>6</v>
      </c>
      <c r="P11" s="93" t="s">
        <v>90</v>
      </c>
      <c r="Q11" s="86" t="s">
        <v>67</v>
      </c>
      <c r="R11" s="35" t="s">
        <v>106</v>
      </c>
      <c r="S11" s="38" t="s">
        <v>68</v>
      </c>
      <c r="T11" s="87" t="s">
        <v>107</v>
      </c>
    </row>
    <row r="12" spans="1:37" ht="35.1" customHeight="1" thickBot="1" x14ac:dyDescent="0.25">
      <c r="A12" s="1"/>
      <c r="B12" s="146" t="s">
        <v>40</v>
      </c>
      <c r="C12" s="157" t="s">
        <v>45</v>
      </c>
      <c r="D12" s="158"/>
      <c r="E12" s="148" t="s">
        <v>69</v>
      </c>
      <c r="F12" s="151" t="s">
        <v>84</v>
      </c>
      <c r="G12" s="151" t="s">
        <v>70</v>
      </c>
      <c r="H12" s="151" t="s">
        <v>43</v>
      </c>
      <c r="I12" s="151" t="s">
        <v>41</v>
      </c>
      <c r="J12" s="151" t="s">
        <v>75</v>
      </c>
      <c r="K12" s="149" t="s">
        <v>42</v>
      </c>
      <c r="L12" s="153" t="s">
        <v>103</v>
      </c>
      <c r="M12" s="155" t="s">
        <v>104</v>
      </c>
      <c r="N12" s="141" t="s">
        <v>105</v>
      </c>
      <c r="O12" s="83"/>
      <c r="P12" s="69"/>
      <c r="Q12" s="66"/>
      <c r="R12" s="26"/>
      <c r="S12" s="33"/>
      <c r="T12" s="26"/>
    </row>
    <row r="13" spans="1:37" ht="15" customHeight="1" thickBot="1" x14ac:dyDescent="0.25">
      <c r="A13" s="1"/>
      <c r="B13" s="147"/>
      <c r="C13" s="21" t="s">
        <v>46</v>
      </c>
      <c r="D13" s="20" t="s">
        <v>47</v>
      </c>
      <c r="E13" s="147"/>
      <c r="F13" s="165"/>
      <c r="G13" s="152"/>
      <c r="H13" s="152"/>
      <c r="I13" s="152"/>
      <c r="J13" s="152"/>
      <c r="K13" s="150"/>
      <c r="L13" s="154"/>
      <c r="M13" s="156"/>
      <c r="N13" s="142"/>
      <c r="O13" s="84"/>
      <c r="P13" s="69"/>
      <c r="Q13" s="67"/>
      <c r="R13" s="48"/>
      <c r="S13" s="47"/>
      <c r="T13" s="48"/>
    </row>
    <row r="14" spans="1:37" ht="15" customHeight="1" x14ac:dyDescent="0.25">
      <c r="A14" s="9">
        <v>1</v>
      </c>
      <c r="B14" s="137">
        <v>68</v>
      </c>
      <c r="C14" s="167" t="s">
        <v>114</v>
      </c>
      <c r="D14" s="167" t="s">
        <v>115</v>
      </c>
      <c r="E14" s="41" t="s">
        <v>27</v>
      </c>
      <c r="F14" s="113"/>
      <c r="G14" s="114"/>
      <c r="H14" s="114"/>
      <c r="I14" s="114"/>
      <c r="J14" s="114"/>
      <c r="K14" s="115"/>
      <c r="L14" s="168">
        <v>36741</v>
      </c>
      <c r="M14" s="139" t="s">
        <v>155</v>
      </c>
      <c r="N14" s="49"/>
      <c r="O14" s="50">
        <f>IF(E14=AA3,Z3,IF(E14=AA4,Z4,IF(E14=AA5,Z5,IF(E14=AA6,Z6,IF( E14=AA7,Z7,IF( E14=AA8,Z8,IF(E14=AA9,Z9,IF(E14=AA10,Z10,""))))))))</f>
        <v>10</v>
      </c>
      <c r="P14" s="50" t="str">
        <f>IF(F14=AK3,AJ3,IF(F14=AK4,AJ4,IF(F14=AK5,AJ5,IF(F14=AK6,AJ6,IF(F14=AK7,AJ7,IF(F14=AK8,AJ8, IF(F14=AK9, AJ9, IF(F14=AK10, AJ10, ""))))))))</f>
        <v/>
      </c>
      <c r="Q14" s="27" t="str">
        <f>IF(G14=AC3,AB3,IF(G14=AC4,AB4,IF(G14=AC5,AB5,IF(G14=AC6,AB6,IF( G14=AC7,AB7,IF( G14=AC8,AB8,IF(G14=AC9,AB9,IF(G14=AC10,AB10,""))))))))</f>
        <v/>
      </c>
      <c r="R14" s="27" t="str">
        <f>IF(H14=AE3,AD3,IF(H14=AE4,AD4,IF(H14=AE5,AD5,IF(H14=AE6,AD6,IF( H14=AE7,AD7,IF( H14=AE8,AD8,IF(H14=AE9,AD9,IF(H14=AE10,AD10,""))))))))</f>
        <v/>
      </c>
      <c r="S14" s="27" t="str">
        <f>IF(J14=AG3,AF3,IF(J14=AG4,AF4,IF(J14=AG5,AF5,IF(J14=AG6,AF6,IF( J14=AG7,AF7,IF( J14=AG8,AF8,""))))))</f>
        <v/>
      </c>
      <c r="T14" s="50" t="str">
        <f>IF(I14=$AI$3,$AH$3,IF(I14=$AI$4,$AH$4,IF(I14=$AI$5,$AH$5,IF(I14=$AI$6,$AH$6,IF(I14=$AI$7,$AH$7,IF( I14=$AI$8,$AH$8, ""))))))</f>
        <v/>
      </c>
      <c r="Z14" s="2"/>
      <c r="AA14" s="2"/>
    </row>
    <row r="15" spans="1:37" ht="15" customHeight="1" x14ac:dyDescent="0.2">
      <c r="A15" s="10">
        <v>2</v>
      </c>
      <c r="B15" s="138">
        <v>24</v>
      </c>
      <c r="C15" s="138" t="s">
        <v>116</v>
      </c>
      <c r="D15" s="138" t="s">
        <v>117</v>
      </c>
      <c r="E15" s="42" t="s">
        <v>14</v>
      </c>
      <c r="F15" s="123"/>
      <c r="G15" s="117"/>
      <c r="H15" s="117"/>
      <c r="I15" s="117"/>
      <c r="J15" s="117"/>
      <c r="K15" s="118"/>
      <c r="L15" s="169">
        <v>37324</v>
      </c>
      <c r="M15" s="140" t="s">
        <v>155</v>
      </c>
      <c r="N15" s="52"/>
      <c r="O15" s="39">
        <f>IF(E15=AA3,Z3,IF(E15=AA4,Z4,IF(E15=AA5,Z5,IF(E15=AA6,Z6,IF( E15=AA7,Z7,IF( E15=AA8,Z8,IF(E15=AA9,Z9,IF(E15=AA10,Z10,""))))))))</f>
        <v>6</v>
      </c>
      <c r="P15" s="97" t="str">
        <f>IF(F15=AK3,AJ3,IF(F15=AK4,AJ4,IF(F15=AK5,AJ5,IF(F15=AK6,AJ6,IF(F15=AK7,AJ7,IF(F15=AK8,AJ8, IF(F15=AK9, AJ9, IF(F15=AK10, AJ10, ""))))))))</f>
        <v/>
      </c>
      <c r="Q15" s="39" t="str">
        <f>IF(G15=AC3,AB3,IF(G15=AC4,AB4,IF(G15=AC5,AB5,IF(G15=AC6,AB6,IF( G15=AC7,AB7,IF( G15=AC8,AB8,IF(G15=AC9,AB9,IF(G15=AC10,AB10,""))))))))</f>
        <v/>
      </c>
      <c r="R15" s="39" t="str">
        <f>IF(H15=AE3,AD3,IF(H15=AE4,AD4,IF(H15=AE5,AD5,IF(H15=AE6,AD6,IF( H15=AE7,AD7,IF( H15=AE8,AD8,IF(H15=AE9,AD9,IF(H15=AE10,AD10,""))))))))</f>
        <v/>
      </c>
      <c r="S15" s="39" t="str">
        <f>IF(J15=AG3,AF3,IF(J15=AG4,AF4,IF(J15=AG5,AF5,IF(J15=AG6,AF6,IF( J15=AG7,AF7,IF( J15=AG8,AF8,""))))))</f>
        <v/>
      </c>
      <c r="T15" s="94" t="str">
        <f t="shared" ref="T15:T38" si="0">IF(I15=$AI$3,$AH$3,IF(I15=$AI$4,$AH$4,IF(I15=$AI$5,$AH$5,IF(I15=$AI$6,$AH$6,IF(I15=$AI$7,$AH$7,IF( I15=$AI$8,$AH$8, ""))))))</f>
        <v/>
      </c>
      <c r="Z15" s="18"/>
      <c r="AA15" s="18"/>
    </row>
    <row r="16" spans="1:37" ht="15" customHeight="1" x14ac:dyDescent="0.25">
      <c r="A16" s="10">
        <v>3</v>
      </c>
      <c r="B16" s="137">
        <v>22</v>
      </c>
      <c r="C16" s="167" t="s">
        <v>118</v>
      </c>
      <c r="D16" s="167" t="s">
        <v>119</v>
      </c>
      <c r="E16" s="42" t="s">
        <v>27</v>
      </c>
      <c r="F16" s="116"/>
      <c r="G16" s="117"/>
      <c r="H16" s="117"/>
      <c r="I16" s="117"/>
      <c r="J16" s="117"/>
      <c r="K16" s="118"/>
      <c r="L16" s="168">
        <v>36417</v>
      </c>
      <c r="M16" s="140" t="s">
        <v>155</v>
      </c>
      <c r="N16" s="52"/>
      <c r="O16" s="39">
        <f>IF(E16=AA3,Z3,IF(E16=AA4,Z4,IF(E16=AA5,Z5,IF(E16=AA6,Z6,IF( E16=AA7,Z7,IF( E16=AA8,Z8,IF(E16=AA9,Z9,IF(E16=AA10,Z10,""))))))))</f>
        <v>10</v>
      </c>
      <c r="P16" s="97" t="str">
        <f>IF(F16=AK3,AJ3,IF(F16=AK4,AJ4,IF(F16=AK5,AJ5,IF(F16=AK6,AJ6,IF(F16=AK7,AJ7,IF(F16=AK8,AJ8, IF(F16=AK9, AJ9, IF(F16=AK10, AJ10, ""))))))))</f>
        <v/>
      </c>
      <c r="Q16" s="39" t="str">
        <f>IF(G16=AC3,AB3,IF(G16=AC4,AB4,IF(G16=AC5,AB5,IF(G16=AC6,AB6,IF( G16=AC7,AB7,IF( G16=AC8,AB8,IF(G16=AC9,AB9,IF(G16=AC10,AB10,""))))))))</f>
        <v/>
      </c>
      <c r="R16" s="39" t="str">
        <f>IF(H16=AE3,AD3,IF(H16=AE4,AD4,IF(H16=AE5,AD5,IF(H16=AE6,AD6,IF( H16=AE7,AD7,IF( H16=AE8,AD8,IF(H16=AE9,AD9,IF(H16=AE10,AD10,""))))))))</f>
        <v/>
      </c>
      <c r="S16" s="39" t="str">
        <f>IF(J16=AG3,AF3,IF(J16=AG4,AF4,IF(J16=AG5,AF5,IF(J16=AG6,AF6,IF( J16=AG7,AF7,IF( J16=AG8,AF8,""))))))</f>
        <v/>
      </c>
      <c r="T16" s="94" t="str">
        <f t="shared" si="0"/>
        <v/>
      </c>
      <c r="Z16" s="18"/>
      <c r="AA16" s="18"/>
    </row>
    <row r="17" spans="1:27" ht="15" customHeight="1" x14ac:dyDescent="0.25">
      <c r="A17" s="10">
        <v>4</v>
      </c>
      <c r="B17" s="137">
        <v>14</v>
      </c>
      <c r="C17" s="167" t="s">
        <v>120</v>
      </c>
      <c r="D17" s="167" t="s">
        <v>121</v>
      </c>
      <c r="E17" s="42" t="s">
        <v>27</v>
      </c>
      <c r="F17" s="116"/>
      <c r="G17" s="117"/>
      <c r="H17" s="117"/>
      <c r="I17" s="117"/>
      <c r="J17" s="117"/>
      <c r="K17" s="118"/>
      <c r="L17" s="168">
        <v>36060</v>
      </c>
      <c r="M17" s="140" t="s">
        <v>155</v>
      </c>
      <c r="N17" s="52"/>
      <c r="O17" s="39">
        <f>IF(E17=AA3,Z3,IF(E17=AA4,Z4,IF(E17=AA5,Z5,IF(E17=AA6,Z6,IF( E17=AA7,Z7,IF( E17=AA8,Z8,IF(E17=AA9,Z9,IF(E17=AA10,Z10,""))))))))</f>
        <v>10</v>
      </c>
      <c r="P17" s="97" t="str">
        <f>IF(F17=AK3,AJ3,IF(F17=AK4,AJ4,IF(F17=AK5,AJ5,IF(F17=AK6,AJ6,IF(F17=AK7,AJ7,IF(F17=AK8,AJ8, IF(F17=AK9, AJ9, IF(F17=AK10, AJ10, ""))))))))</f>
        <v/>
      </c>
      <c r="Q17" s="39" t="str">
        <f>IF(G17=AC3,AB3,IF(G17=AC4,AB4,IF(G17=AC5,AB5,IF(G17=AC6,AB6,IF( G17=AC7,AB7,IF( G17=AC8,AB8,IF(G17=AC9,AB9,IF(G17=AC10,AB10,""))))))))</f>
        <v/>
      </c>
      <c r="R17" s="39" t="str">
        <f>IF(H17=AE3,AD3,IF(H17=AE4,AD4,IF(H17=AE5,AD5,IF(H17=AE6,AD6,IF( H17=AE7,AD7,IF( H17=AE8,AD8,IF(H17=AE9,AD9,IF(H17=AE10,AD10,""))))))))</f>
        <v/>
      </c>
      <c r="S17" s="39" t="str">
        <f>IF(J17=AG3,AF3,IF(J17=AG4,AF4,IF(J17=AG5,AF5,IF(J17=AG6,AF6,IF( J17=AG7,AF7,IF( J17=AG8,AF8,""))))))</f>
        <v/>
      </c>
      <c r="T17" s="94" t="str">
        <f t="shared" si="0"/>
        <v/>
      </c>
      <c r="Z17" s="3"/>
      <c r="AA17" s="3"/>
    </row>
    <row r="18" spans="1:27" ht="15" customHeight="1" x14ac:dyDescent="0.2">
      <c r="A18" s="10">
        <v>5</v>
      </c>
      <c r="B18" s="138">
        <v>44</v>
      </c>
      <c r="C18" s="138" t="s">
        <v>122</v>
      </c>
      <c r="D18" s="138" t="s">
        <v>123</v>
      </c>
      <c r="E18" s="42" t="s">
        <v>13</v>
      </c>
      <c r="F18" s="116"/>
      <c r="G18" s="117"/>
      <c r="H18" s="117"/>
      <c r="I18" s="117"/>
      <c r="J18" s="117"/>
      <c r="K18" s="118"/>
      <c r="L18" s="169">
        <v>37053</v>
      </c>
      <c r="M18" s="140" t="s">
        <v>155</v>
      </c>
      <c r="N18" s="52"/>
      <c r="O18" s="39">
        <f>IF(E18=AA3,Z3,IF(E18=AA4,Z4,IF(E18=AA5,Z5,IF(E18=AA6,Z6,IF( E18=AA7,Z7,IF( E18=AA8,Z8,IF(E18=AA9,Z9,IF(E18=AA10,Z10,""))))))))</f>
        <v>8</v>
      </c>
      <c r="P18" s="97" t="str">
        <f>IF(F18=AK3,AJ3,IF(F18=AK4,AJ4,IF(F18=AK5,AJ5,IF(F18=AK6,AJ6,IF(F18=AK7,AJ7,IF(F18=AK8,AJ8, IF(F18=AK9, AJ9, IF(F18=AK10, AJ10, ""))))))))</f>
        <v/>
      </c>
      <c r="Q18" s="39" t="str">
        <f>IF(G18=AC3,AB3,IF(G18=AC4,AB4,IF(G18=AC5,AB5,IF(G18=AC6,AB6,IF( G18=AC7,AB7,IF( G18=AC8,AB8,IF(G18=AC9,AB9,IF(G18=AC10,AB10,""))))))))</f>
        <v/>
      </c>
      <c r="R18" s="39" t="str">
        <f>IF(H18=AE3,AD3,IF(H18=AE4,AD4,IF(H18=AE5,AD5,IF(H18=AE6,AD6,IF( H18=AE7,AD7,IF( H18=AE8,AD8,IF(H18=AE9,AD9,IF(H18=AE10,AD10,""))))))))</f>
        <v/>
      </c>
      <c r="S18" s="39" t="str">
        <f>IF(J18=AG3,AF3,IF(J18=AG4,AF4,IF(J18=AG5,AF5,IF(J18=AG6,AF6,IF( J18=AG7,AF7,IF( J18=AG8,AF8,""))))))</f>
        <v/>
      </c>
      <c r="T18" s="94" t="str">
        <f t="shared" si="0"/>
        <v/>
      </c>
      <c r="Z18" s="7"/>
      <c r="AA18" s="7"/>
    </row>
    <row r="19" spans="1:27" ht="15" customHeight="1" x14ac:dyDescent="0.2">
      <c r="A19" s="10">
        <v>6</v>
      </c>
      <c r="B19" s="138">
        <v>29</v>
      </c>
      <c r="C19" s="138" t="s">
        <v>124</v>
      </c>
      <c r="D19" s="138" t="s">
        <v>125</v>
      </c>
      <c r="E19" s="42" t="s">
        <v>13</v>
      </c>
      <c r="F19" s="116"/>
      <c r="G19" s="117"/>
      <c r="H19" s="117"/>
      <c r="I19" s="117"/>
      <c r="J19" s="117"/>
      <c r="K19" s="118"/>
      <c r="L19" s="169">
        <v>36930</v>
      </c>
      <c r="M19" s="140" t="s">
        <v>155</v>
      </c>
      <c r="N19" s="52"/>
      <c r="O19" s="39">
        <f>IF(E19=AA3,Z3,IF(E19=AA4,Z4,IF(E19=AA5,Z5,IF(E19=AA6,Z6,IF( E19=AA7,Z7,IF( E19=AA8,Z8,IF(E19=AA9,Z9,IF(E19=AA10,Z10,""))))))))</f>
        <v>8</v>
      </c>
      <c r="P19" s="97" t="str">
        <f>IF(F19=AK3,AJ3,IF(F19=AK4,AJ4,IF(F19=AK5,AJ5,IF(F19=AK6,AJ6,IF(F19=AK7,AJ7,IF(F19=AK8,AJ8, IF(F19=AK9, AJ9, IF(F19=AK10, AJ10, ""))))))))</f>
        <v/>
      </c>
      <c r="Q19" s="39" t="str">
        <f>IF(G19=AC3,AB3,IF(G19=AC4,AB4,IF(G19=AC5,AB5,IF(G19=AC6,AB6,IF( G19=AC7,AB7,IF( G19=AC8,AB8,IF(G19=AC9,AB9,IF(G19=AC10,AB10,""))))))))</f>
        <v/>
      </c>
      <c r="R19" s="39" t="str">
        <f>IF(H19=AE3,AD3,IF(H19=AE4,AD4,IF(H19=AE5,AD5,IF(H19=AE6,AD6,IF(H19=AE7,AD7,IF( H19=AE8,AD8,IF(H19=AE9,AD9,IF(H19=AE10,AD10,""))))))))</f>
        <v/>
      </c>
      <c r="S19" s="39" t="str">
        <f>IF(J19=AG3,AF3,IF(J19=AG4,AF4,IF(J19=AG5,AF5,IF(J19=AG6,AF6,IF( J19=AG7,AF7,IF( J19=AG8,AF8,""))))))</f>
        <v/>
      </c>
      <c r="T19" s="94" t="str">
        <f t="shared" si="0"/>
        <v/>
      </c>
    </row>
    <row r="20" spans="1:27" ht="15" customHeight="1" x14ac:dyDescent="0.25">
      <c r="A20" s="10">
        <v>7</v>
      </c>
      <c r="B20" s="137">
        <v>30</v>
      </c>
      <c r="C20" s="167" t="s">
        <v>126</v>
      </c>
      <c r="D20" s="167" t="s">
        <v>127</v>
      </c>
      <c r="E20" s="42" t="s">
        <v>27</v>
      </c>
      <c r="F20" s="116"/>
      <c r="G20" s="117"/>
      <c r="H20" s="117"/>
      <c r="I20" s="117"/>
      <c r="J20" s="117"/>
      <c r="K20" s="118"/>
      <c r="L20" s="168">
        <v>36373</v>
      </c>
      <c r="M20" s="140" t="s">
        <v>155</v>
      </c>
      <c r="N20" s="52"/>
      <c r="O20" s="39">
        <f>IF(E20=AA3,Z3,IF(E20=AA4,Z4,IF(E20=AA5,Z5,IF(E20=AA6,Z6,IF( E20=AA7,Z7,IF( E20=AA8,Z8,IF(E20=AA9,Z9,IF(E20=AA10,Z10,""))))))))</f>
        <v>10</v>
      </c>
      <c r="P20" s="97" t="str">
        <f>IF(F20=AK3,AJ3,IF(F20=AK4,AJ4,IF(F20=AK5,AJ5,IF(F20=AK6,AJ6,IF(F20=AK7,AJ7,IF(F20=AK8,AJ8, IF(F20=AK9, AJ9, IF(F20=AK10, AJ10, ""))))))))</f>
        <v/>
      </c>
      <c r="Q20" s="39" t="str">
        <f>IF(G20=AC3,AB3,IF(G20=AC4,AB4,IF(G20=AC5,AB5,IF(G20=AC6,AB6,IF( G20=AC7,AB7,IF( G20=AC8,AB8,IF(G20=AC9,AB9,IF(G20=AC10,AB10,""))))))))</f>
        <v/>
      </c>
      <c r="R20" s="39" t="str">
        <f>IF(H20=AE3,AD3,IF(H20=AE4,AD4,IF(H20=AE5,AD5,IF(H20=AE6,AD6,IF( H20=AE7,AD7,IF( H20=AE8,AD8,IF(H20=AE9,AD9,IF(H20=AE10,AD10,""))))))))</f>
        <v/>
      </c>
      <c r="S20" s="39" t="str">
        <f>IF(J20=AG3,AF3,IF(J20=AG4,AF4,IF(J20=AG5,AF5,IF(J20=AG6,AF6,IF( J20=AG7,AF7,IF( J20=AG8,AF8,""))))))</f>
        <v/>
      </c>
      <c r="T20" s="94" t="str">
        <f t="shared" si="0"/>
        <v/>
      </c>
    </row>
    <row r="21" spans="1:27" ht="15" customHeight="1" x14ac:dyDescent="0.2">
      <c r="A21" s="10">
        <v>8</v>
      </c>
      <c r="B21" s="138">
        <v>49</v>
      </c>
      <c r="C21" s="138" t="s">
        <v>128</v>
      </c>
      <c r="D21" s="138" t="s">
        <v>129</v>
      </c>
      <c r="E21" s="42" t="s">
        <v>14</v>
      </c>
      <c r="F21" s="116"/>
      <c r="G21" s="117"/>
      <c r="H21" s="117"/>
      <c r="I21" s="117"/>
      <c r="J21" s="117"/>
      <c r="K21" s="118"/>
      <c r="L21" s="169">
        <v>37385</v>
      </c>
      <c r="M21" s="140" t="s">
        <v>155</v>
      </c>
      <c r="N21" s="52"/>
      <c r="O21" s="39">
        <f>IF(E21=AA3,Z3,IF(E21=AA4,Z4,IF(E21=AA5,Z5,IF(E21=AA6,Z6,IF( E21=AA7,Z7,IF( E21=AA8,Z8,IF(E21=AA9,Z9,IF(E21=AA10,Z10,""))))))))</f>
        <v>6</v>
      </c>
      <c r="P21" s="97" t="str">
        <f>IF(F21=AK3,AJ3,IF(F21=AK4,AJ4,IF(F21=AK5,AJ5,IF(F21=AK6,AJ6,IF(F21=AK7,AJ7,IF(F21=AK8,AJ8, IF(F21=AK9, AJ9, IF(F21=AK10, AJ10, ""))))))))</f>
        <v/>
      </c>
      <c r="Q21" s="39" t="str">
        <f>IF(G21=AC3,AB3,IF(G21=AC4,AB4,IF(G21=AC5,AB5,IF(G21=AC6, AB6,IF(G21=AC7, AB7,IF(G21=AC8,AB8,IF(G21=AC9,AB9,IF(G21=AC10,AB10,""))))))))</f>
        <v/>
      </c>
      <c r="R21" s="39" t="str">
        <f>IF(H21=AE3,AD3,IF(H21=AE4,AD4,IF(H21=AE5,AD5,IF(H21=AE6, AD6,IF(H21=AE7, AD7,IF(H21=AE8,AD8,IF(H21=AE9,AD9,IF(H21=AE10,AD10,""))))))))</f>
        <v/>
      </c>
      <c r="S21" s="39" t="str">
        <f>IF(J21=AG3,AF3,IF(J21=AG4,AF4,IF(J21=AG5,AF5,IF(J21=AG6, AF6,IF(J21=AG7, AF7,IF(J21=AG8,AF8,""))))))</f>
        <v/>
      </c>
      <c r="T21" s="94" t="str">
        <f t="shared" si="0"/>
        <v/>
      </c>
    </row>
    <row r="22" spans="1:27" ht="15" customHeight="1" x14ac:dyDescent="0.2">
      <c r="A22" s="10">
        <v>9</v>
      </c>
      <c r="B22" s="138">
        <v>76</v>
      </c>
      <c r="C22" s="138" t="s">
        <v>130</v>
      </c>
      <c r="D22" s="138" t="s">
        <v>131</v>
      </c>
      <c r="E22" s="42" t="s">
        <v>14</v>
      </c>
      <c r="F22" s="116"/>
      <c r="G22" s="117"/>
      <c r="H22" s="117"/>
      <c r="I22" s="117"/>
      <c r="J22" s="117"/>
      <c r="K22" s="118"/>
      <c r="L22" s="169">
        <v>37303</v>
      </c>
      <c r="M22" s="140" t="s">
        <v>155</v>
      </c>
      <c r="N22" s="52"/>
      <c r="O22" s="39">
        <f>IF(E22=AA3,Z3,IF(E22=AA4,Z4,IF(E22=AA5,Z5,IF(E22=AA6, Z6,IF(E22=AA7, Z7,IF(E22=AA8,Z8,IF(E22=AA9,Z9,IF(E22=AA10,Z10,""))))))))</f>
        <v>6</v>
      </c>
      <c r="P22" s="97" t="str">
        <f>IF(F22=AK3,AJ3,IF(F22=AK4,AJ4,IF(F22=AK5,AJ5,IF(F22=AK6,AJ6,IF(F22=AK7,AJ7,IF(F22=AK8,AJ8, IF(F22=AK9, AJ9, IF(F22=AK10, AJ10, ""))))))))</f>
        <v/>
      </c>
      <c r="Q22" s="39" t="str">
        <f>IF(G22=AC3,AB3,IF(G22=AC4,AB4,IF(G22=AC5,AB5,IF(G22=AC6, AB6,IF(G22=AC7, AB7,IF(G22=AC8,AB8,IF(G22=AC9,AB9,IF(G22=AC10,AB10,""))))))))</f>
        <v/>
      </c>
      <c r="R22" s="39" t="str">
        <f>IF(H22=AE3,AD3,IF(H22=AE4,AD4,IF(H22=AE5,AD5,IF(H22=AE6, AD6,IF(H22=AE7, AD7,IF(H22=AE8,AD8,IF(H22=AE9,AD9,IF(H22=AE10,AD10,""))))))))</f>
        <v/>
      </c>
      <c r="S22" s="39" t="str">
        <f>IF(J22=AG3,AF3,IF(J22=AG4,AF4,IF(J22=AG5,AF5,IF(J22=AG6, AF6,IF(J22=AG7, AF7,IF(J22=AG8,AF8,""))))))</f>
        <v/>
      </c>
      <c r="T22" s="94" t="str">
        <f t="shared" si="0"/>
        <v/>
      </c>
    </row>
    <row r="23" spans="1:27" ht="15" customHeight="1" x14ac:dyDescent="0.2">
      <c r="A23" s="10">
        <v>10</v>
      </c>
      <c r="B23" s="138">
        <v>55</v>
      </c>
      <c r="C23" s="138" t="s">
        <v>132</v>
      </c>
      <c r="D23" s="138" t="s">
        <v>133</v>
      </c>
      <c r="E23" s="42" t="s">
        <v>13</v>
      </c>
      <c r="F23" s="116"/>
      <c r="G23" s="117"/>
      <c r="H23" s="117"/>
      <c r="I23" s="117"/>
      <c r="J23" s="117"/>
      <c r="K23" s="118"/>
      <c r="L23" s="169"/>
      <c r="M23" s="140" t="s">
        <v>155</v>
      </c>
      <c r="N23" s="52"/>
      <c r="O23" s="39">
        <f>IF(E23=AA3,Z3,IF(E23=AA4,Z4,IF(E23=AA5,Z5,IF(E23=AA6, Z6,IF(E23=AA7, Z7,IF(E23=AA8,Z8,IF(E23=AA9,Z9,IF(E23=AA10,Z10,""))))))))</f>
        <v>8</v>
      </c>
      <c r="P23" s="97" t="str">
        <f>IF(F23=AK3,AJ3,IF(F23=AK4,AJ4,IF(F23=AK5,AJ5,IF(F23=AK6,AJ6,IF(F23=AK7,AJ7,IF(F23=AK8,AJ8, IF(F23=AK9, AJ9, IF(F23=AK10, AJ10, ""))))))))</f>
        <v/>
      </c>
      <c r="Q23" s="39" t="str">
        <f>IF(G23=AC3,AB3,IF(G23=AC4,AB4,IF(G23=AC5,AB5,IF(G23=AC6, AB6,IF(G23=AC7, AB7,IF(G23=AC8,AB8,IF(G23=AC9,AB9,IF(G23=AC10,AB10,""))))))))</f>
        <v/>
      </c>
      <c r="R23" s="39" t="str">
        <f>IF(H23=AE3,AD3,IF(H23=AE4,AD4,IF(H23=AE5,AD5,IF(H23=AE6, AD6,IF(H23=AE7, AD7,IF(H23=AE8,AD8,IF(H23=AE9,AD9,IF(H23=AE10,AD10,""))))))))</f>
        <v/>
      </c>
      <c r="S23" s="39" t="str">
        <f>IF(J23=AG3,AF3,IF(J23=AG4,AF4,IF(J23=AG5,AF5,IF(J23=AG6, AF6,IF(J23=AG7, AF7,IF(J23=AG8,AF8,""))))))</f>
        <v/>
      </c>
      <c r="T23" s="94" t="str">
        <f t="shared" si="0"/>
        <v/>
      </c>
    </row>
    <row r="24" spans="1:27" ht="15" customHeight="1" x14ac:dyDescent="0.2">
      <c r="A24" s="10">
        <v>11</v>
      </c>
      <c r="B24" s="137">
        <v>7</v>
      </c>
      <c r="C24" s="138" t="s">
        <v>134</v>
      </c>
      <c r="D24" s="138" t="s">
        <v>135</v>
      </c>
      <c r="E24" s="42" t="s">
        <v>27</v>
      </c>
      <c r="F24" s="116"/>
      <c r="G24" s="117"/>
      <c r="H24" s="117"/>
      <c r="I24" s="117"/>
      <c r="J24" s="117"/>
      <c r="K24" s="118"/>
      <c r="L24" s="168">
        <v>36576</v>
      </c>
      <c r="M24" s="140" t="s">
        <v>157</v>
      </c>
      <c r="N24" s="52"/>
      <c r="O24" s="39">
        <f>IF(E24=AA3,Z3,IF(E24=AA4,Z4,IF(E24=AA5,Z5,IF(E24=AA6, Z6,IF(E24=AA7, Z7,IF(E24=AA8,Z8,IF(E24=AA9,Z9,IF(E24=AA10,Z10,""))))))))</f>
        <v>10</v>
      </c>
      <c r="P24" s="97" t="str">
        <f>IF(F24=AK3,AJ3,IF(F24=AK4,AJ4,IF(F24=AK5,AJ5,IF(F24=AK6,AJ6,IF(F24=AK7,AJ7,IF(F24=AK8,AJ8, IF(F24=AK9, AJ9, IF(F24=AK10, AJ10, ""))))))))</f>
        <v/>
      </c>
      <c r="Q24" s="39" t="str">
        <f>IF(G24=AC3,AB3,IF(G24=AC4,AB4,IF(G24=AC5,AB5,IF(G24=AC6, AB6,IF(G24=AC7, AB7,IF(G24=AC8,AB8,IF(G24=AC9,AB9,IF(G24=AC10,AB10,""))))))))</f>
        <v/>
      </c>
      <c r="R24" s="39" t="str">
        <f>IF(H24=AE3,AD3,IF(H24=AE4,AD4,IF(H24=AE5,AD5,IF(H24=AE6, AD6,IF(H24=AE7, AD7,IF(H24=AE8,AD8,IF(H24=AE9,AD9,IF(H24=AE10,AD10,""))))))))</f>
        <v/>
      </c>
      <c r="S24" s="39" t="str">
        <f>IF(J24=AG3,AF3,IF(J24=AG4,AF4,IF(J24=AG5,AF5,IF(J24=AG6, AF6,IF(J24=AG7, AF7,IF(J24=AG8,AF8,""))))))</f>
        <v/>
      </c>
      <c r="T24" s="94" t="str">
        <f t="shared" si="0"/>
        <v/>
      </c>
    </row>
    <row r="25" spans="1:27" ht="15" customHeight="1" x14ac:dyDescent="0.25">
      <c r="A25" s="10">
        <v>12</v>
      </c>
      <c r="B25" s="137">
        <v>74</v>
      </c>
      <c r="C25" s="167" t="s">
        <v>136</v>
      </c>
      <c r="D25" s="167" t="s">
        <v>137</v>
      </c>
      <c r="E25" s="42" t="s">
        <v>27</v>
      </c>
      <c r="F25" s="116"/>
      <c r="G25" s="117"/>
      <c r="H25" s="117"/>
      <c r="I25" s="117"/>
      <c r="J25" s="117"/>
      <c r="K25" s="118"/>
      <c r="L25" s="168">
        <v>36635</v>
      </c>
      <c r="M25" s="140" t="s">
        <v>155</v>
      </c>
      <c r="N25" s="52"/>
      <c r="O25" s="39">
        <f>IF(E25=AA3,Z3,IF(E25=AA4,Z4,IF(E25=AA5,Z5,IF(E25=AA6, Z6,IF(E25=AA7, Z7,IF(E25=AA8,Z8,IF(E25=AA9,Z9,IF(E25=AA10,Z10,""))))))))</f>
        <v>10</v>
      </c>
      <c r="P25" s="97" t="str">
        <f>IF(F25=AK3,AJ3,IF(F25=AK4,AJ4,IF(F25=AK5,AJ5,IF(F25=AK6,AJ6,IF(F25=AK7,AJ7,IF(F25=AK8,AJ8, IF(F25=AK9, AJ9, IF(F25=AK10, AJ10, ""))))))))</f>
        <v/>
      </c>
      <c r="Q25" s="39" t="str">
        <f>IF(G25=AC3,AB3,IF(G25=AC4,AB4,IF(G25=AC5,AB5,IF(G25=AC6, AB6,IF(G25=AC7, AB7,IF(G25=AC8,AB8,IF(G25=AC9,AB9,IF(G25=AC10,AB10,""))))))))</f>
        <v/>
      </c>
      <c r="R25" s="39" t="str">
        <f>IF(H25=AE3,AD3,IF(H25=AE4,AD4,IF(H25=AE5,AD5,IF(H25=AE6, AD6,IF(H25=AE7, AD7,IF(H25=AE8,AD8,IF(H25=AE9,AD9,IF(H25=AE10,AD10,""))))))))</f>
        <v/>
      </c>
      <c r="S25" s="39" t="str">
        <f>IF(J25=AG3,AF3,IF(J25=AG4,AF4,IF(J25=AG5,AF5,IF(J25=AG6, AF6,IF(J25=AG7, AF7,IF(J25=AG8,AF8,""))))))</f>
        <v/>
      </c>
      <c r="T25" s="94" t="str">
        <f t="shared" si="0"/>
        <v/>
      </c>
    </row>
    <row r="26" spans="1:27" ht="15" customHeight="1" x14ac:dyDescent="0.2">
      <c r="A26" s="10">
        <v>13</v>
      </c>
      <c r="B26" s="138">
        <v>5</v>
      </c>
      <c r="C26" s="138" t="s">
        <v>138</v>
      </c>
      <c r="D26" s="138" t="s">
        <v>139</v>
      </c>
      <c r="E26" s="42" t="s">
        <v>13</v>
      </c>
      <c r="F26" s="116"/>
      <c r="G26" s="117"/>
      <c r="H26" s="117"/>
      <c r="I26" s="117"/>
      <c r="J26" s="117"/>
      <c r="K26" s="118"/>
      <c r="L26" s="169">
        <v>36783</v>
      </c>
      <c r="M26" s="140" t="s">
        <v>155</v>
      </c>
      <c r="N26" s="52"/>
      <c r="O26" s="39">
        <f>IF(E26=AA3,Z3,IF(E26=AA4,Z4,IF(E26=AA5,Z5,IF(E26=AA6, Z6,IF(E26=AA7, Z7,IF(E26=AA8,Z8,IF(E26=AA9,Z9,IF(E26=AA10,Z10,""))))))))</f>
        <v>8</v>
      </c>
      <c r="P26" s="97" t="str">
        <f>IF(F26=AK3,AJ3,IF(F26=AK4,AJ4,IF(F26=AK5,AJ5,IF(F26=AK6,AJ6,IF(F26=AK7,AJ7,IF(F26=AK8,AJ8, IF(F26=AK9, AJ9, IF(F26=AK10, AJ10, ""))))))))</f>
        <v/>
      </c>
      <c r="Q26" s="39" t="str">
        <f>IF(G26=AC3,AB3,IF(G26=AC4,AB4,IF(G26=AC5,AB5,IF(G26=AC6, AB6,IF(G26=AC7, AB7,IF(G26=AC8,AB8,IF(G26=AC9,AB9,IF(G26=AC10,AB10,""))))))))</f>
        <v/>
      </c>
      <c r="R26" s="39" t="str">
        <f>IF(H26=AE3,AD3,IF(H26=AE4,AD4,IF(H26=AE5,AD5,IF(H26=AE6, AD6,IF(H26=AE7, AD7,IF(H26=AE8,AD8,IF(H26=AE9,AD9,IF(H26=AE10,AD10,""))))))))</f>
        <v/>
      </c>
      <c r="S26" s="39" t="str">
        <f>IF(J26=AG3,AF3,IF(J26=AG4,AF4,IF(J26=AG5,AF5,IF(J26=AG6, AF6,IF(J26=AG7, AF7,IF(J26=AG8,AF8,""))))))</f>
        <v/>
      </c>
      <c r="T26" s="94" t="str">
        <f t="shared" si="0"/>
        <v/>
      </c>
    </row>
    <row r="27" spans="1:27" ht="15" customHeight="1" x14ac:dyDescent="0.2">
      <c r="A27" s="10">
        <v>14</v>
      </c>
      <c r="B27" s="138">
        <v>52</v>
      </c>
      <c r="C27" s="138" t="s">
        <v>140</v>
      </c>
      <c r="D27" s="138" t="s">
        <v>141</v>
      </c>
      <c r="E27" s="42" t="s">
        <v>14</v>
      </c>
      <c r="F27" s="116"/>
      <c r="G27" s="117"/>
      <c r="H27" s="117"/>
      <c r="I27" s="117"/>
      <c r="J27" s="117"/>
      <c r="K27" s="118"/>
      <c r="L27" s="169">
        <v>37290</v>
      </c>
      <c r="M27" s="140" t="s">
        <v>155</v>
      </c>
      <c r="N27" s="52"/>
      <c r="O27" s="39">
        <f>IF(E27=AA3,Z3,IF(E27=AA4,Z4,IF(E27=AA5,Z5,IF(E27=AA6, Z6,IF(E27=AA7, Z7,IF(E27=AA8,Z8,IF(E27=AA9,Z9,IF(E27=AA10,Z10,""))))))))</f>
        <v>6</v>
      </c>
      <c r="P27" s="97" t="str">
        <f>IF(F27=AK3,AJ3,IF(F27=AK4,AJ4,IF(F27=AK5,AJ5,IF(F27=AK6,AJ6,IF(F27=AK7,AJ7,IF(F27=AK8,AJ8, IF(F27=AK9, AJ9, IF(F27=AK10, AJ10, ""))))))))</f>
        <v/>
      </c>
      <c r="Q27" s="39" t="str">
        <f>IF(G27=AC3,AB3,IF(G27=AC4,AB4,IF(G27=AC5,AB5,IF(G27=AC6, AB6,IF(G27=AC7, AB7,IF(G27=AC8,AB8,IF(G27=AC9,AB9,IF(G27=AC10,AB10,""))))))))</f>
        <v/>
      </c>
      <c r="R27" s="39" t="str">
        <f>IF(H27=AE3,AD3,IF(H27=AE4,AD4,IF(H27=AE5,AD5,IF(H27=AE6, AD6,IF(H27=AE7, AD7,IF(H27=AE8,AD8,IF(H27=AE9,AD9,IF(H27=AE10,AD10,""))))))))</f>
        <v/>
      </c>
      <c r="S27" s="39" t="str">
        <f>IF(J27=AG3,AF3,IF(J27=AG4,AF4,IF(J27=AG5,AF5,IF(J27=AG6, AF6,IF(J27=AG7, AF7,IF(J27=AG8,AF8,""))))))</f>
        <v/>
      </c>
      <c r="T27" s="94" t="str">
        <f t="shared" si="0"/>
        <v/>
      </c>
    </row>
    <row r="28" spans="1:27" ht="15" customHeight="1" x14ac:dyDescent="0.2">
      <c r="A28" s="10">
        <v>15</v>
      </c>
      <c r="B28" s="137">
        <v>71</v>
      </c>
      <c r="C28" s="138" t="s">
        <v>134</v>
      </c>
      <c r="D28" s="138" t="s">
        <v>142</v>
      </c>
      <c r="E28" s="42" t="s">
        <v>27</v>
      </c>
      <c r="F28" s="116"/>
      <c r="G28" s="117"/>
      <c r="H28" s="117"/>
      <c r="I28" s="117"/>
      <c r="J28" s="117"/>
      <c r="K28" s="118"/>
      <c r="L28" s="168">
        <v>36551</v>
      </c>
      <c r="M28" s="140" t="s">
        <v>155</v>
      </c>
      <c r="N28" s="52"/>
      <c r="O28" s="39">
        <f>IF(E28=AA3,Z3,IF(E28=AA4,Z4,IF(E28=AA5,Z5,IF(E28=AA6, Z6,IF(E28=AA7, Z7,IF(E28=AA8,Z8,IF(E28=AA9,Z9,IF(E28=AA10,Z10,""))))))))</f>
        <v>10</v>
      </c>
      <c r="P28" s="97" t="str">
        <f>IF(F28=AK3,AJ3,IF(F28=AK4,AJ4,IF(F28=AK5,AJ5,IF(F28=AK6,AJ6,IF(F28=AK7,AJ7,IF(F28=AK8,AJ8, IF(F28=AK9, AJ9, IF(F28=AK10, AJ10, ""))))))))</f>
        <v/>
      </c>
      <c r="Q28" s="39" t="str">
        <f>IF(G28=AC3,AB3,IF(G28=AC4,AB4,IF(G28=AC5,AB5,IF(G28=AC6, AB6,IF(G28=AC7, AB7,IF(G28=AC8,AB8,IF(G28=AC9,AB9,IF(G28=AC10,AB10,""))))))))</f>
        <v/>
      </c>
      <c r="R28" s="39" t="str">
        <f>IF(H28=AE3,AD3,IF(H28=AE4,AD4,IF(H28=AE5,AD5,IF(H28=AE6, AD6,IF(H28=AE7, AD7,IF(H28=AE8,AD8,IF(H28=AE9,AD9,IF(H28=AE10,AD10,""))))))))</f>
        <v/>
      </c>
      <c r="S28" s="39" t="str">
        <f>IF(J28=AG3,AF3,IF(J28=AG4,AF4,IF(J28=AG5,AF5,IF(J28=AG6, AF6,IF(J28=AG7, AF7,IF(J28=AG8,AF8,""))))))</f>
        <v/>
      </c>
      <c r="T28" s="94" t="str">
        <f t="shared" si="0"/>
        <v/>
      </c>
    </row>
    <row r="29" spans="1:27" ht="15" customHeight="1" x14ac:dyDescent="0.2">
      <c r="A29" s="10">
        <v>16</v>
      </c>
      <c r="B29" s="137">
        <v>20</v>
      </c>
      <c r="C29" s="138" t="s">
        <v>143</v>
      </c>
      <c r="D29" s="138" t="s">
        <v>144</v>
      </c>
      <c r="E29" s="42" t="s">
        <v>15</v>
      </c>
      <c r="F29" s="116"/>
      <c r="G29" s="117"/>
      <c r="H29" s="117"/>
      <c r="I29" s="117"/>
      <c r="J29" s="117"/>
      <c r="K29" s="118"/>
      <c r="L29" s="168">
        <v>37584</v>
      </c>
      <c r="M29" s="140" t="s">
        <v>156</v>
      </c>
      <c r="N29" s="52"/>
      <c r="O29" s="39">
        <f>IF(E29=AA3,Z3,IF(E29=AA4,Z4,IF(E29=AA5,Z5,IF(E29=AA6, Z6,IF(E29=AA7, Z7,IF(E29=AA8,Z8,IF(E29=AA9,Z9,IF(E29=AA10,Z10,""))))))))</f>
        <v>5</v>
      </c>
      <c r="P29" s="97" t="str">
        <f>IF(F29=AK3,AJ3,IF(F29=AK4,AJ4,IF(F29=AK5,AJ5,IF(F29=AK6,AJ6,IF(F29=AK7,AJ7,IF(F29=AK8,AJ8, IF(F29=AK9, AJ9, IF(F29=AK10, AJ10, ""))))))))</f>
        <v/>
      </c>
      <c r="Q29" s="39" t="str">
        <f>IF(G29=AC3,AB3,IF(G29=AC4,AB4,IF(G29=AC5,AB5,IF(G29=AC6, AB6,IF(G29=AC7, AB7,IF(G29=AC8,AB8,IF(G29=AC9,AB9,IF(G29=AC10,AB10,""))))))))</f>
        <v/>
      </c>
      <c r="R29" s="39" t="str">
        <f>IF(H29=AE3,AD3,IF(H29=AE4,AD4,IF(H29=AE5,AD5,IF(H29=AE6, AD6,IF(H29=AE7, AD7,IF(H29=AE8,AD8,IF(H29=AE9,AD9,IF(H29=AE10,AD10,""))))))))</f>
        <v/>
      </c>
      <c r="S29" s="39" t="str">
        <f>IF(J29=AG3,AF3,IF(J29=AG4,AF4,IF(J29=AG5,AF5,IF(J29=AG6, AF6,IF(J29=AG7, AF7,IF(J29=AG8,AF8,""))))))</f>
        <v/>
      </c>
      <c r="T29" s="94" t="str">
        <f t="shared" si="0"/>
        <v/>
      </c>
    </row>
    <row r="30" spans="1:27" ht="15" customHeight="1" x14ac:dyDescent="0.2">
      <c r="A30" s="10">
        <v>17</v>
      </c>
      <c r="B30" s="137">
        <v>88</v>
      </c>
      <c r="C30" s="138" t="s">
        <v>145</v>
      </c>
      <c r="D30" s="138" t="s">
        <v>146</v>
      </c>
      <c r="E30" s="42" t="s">
        <v>15</v>
      </c>
      <c r="F30" s="116"/>
      <c r="G30" s="117"/>
      <c r="H30" s="117"/>
      <c r="I30" s="117"/>
      <c r="J30" s="117"/>
      <c r="K30" s="118"/>
      <c r="L30" s="168">
        <v>37400</v>
      </c>
      <c r="M30" s="140" t="s">
        <v>158</v>
      </c>
      <c r="N30" s="52"/>
      <c r="O30" s="39">
        <f>IF(E30=AA3,Z3,IF(E30=AA4,Z4,IF(E30=AA5,Z5,IF(E30=AA6, Z6,IF(E30=AA7, Z7,IF(E30=AA8,Z8,IF(E30=AA9,Z9,IF(E30=AA10,Z10,""))))))))</f>
        <v>5</v>
      </c>
      <c r="P30" s="97" t="str">
        <f>IF(F30=AK3,AJ3,IF(F30=AK4,AJ4,IF(F30=AK5,AJ5,IF(F30=AK6,AJ6,IF(F30=AK7,AJ7,IF(F30=AK8,AJ8, IF(F30=AK9, AJ9, IF(F30=AK10, AJ10, ""))))))))</f>
        <v/>
      </c>
      <c r="Q30" s="39" t="str">
        <f>IF(G30=AC3,AB3,IF(G30=AC4,AB4,IF(G30=AC5,AB5,IF(G30=AC6, AB6,IF(G30=AC7, AB7,IF(G30=AC8,AB8,IF(G30=AC9,AB9,IF(G30=AC10,AB10,""))))))))</f>
        <v/>
      </c>
      <c r="R30" s="39" t="str">
        <f>IF(H30=AE3,AD3,IF(H30=AE4,AD4,IF(H30=AE5,AD5,IF(H30=AE6, AD6,IF(H30=AE7, AD7,IF(H30=AE8,AD8,IF(H30=AE9,AD9,IF(H30=AE10,AD10,""))))))))</f>
        <v/>
      </c>
      <c r="S30" s="39" t="str">
        <f>IF(J30=AG3,AF3,IF(J30=AG4,AF4,IF(J30=AG5,AF5,IF(J30=AG6, AF6,IF(J30=AG7, AF7,IF(J30=AG8,AF8,""))))))</f>
        <v/>
      </c>
      <c r="T30" s="94" t="str">
        <f t="shared" si="0"/>
        <v/>
      </c>
    </row>
    <row r="31" spans="1:27" ht="15" customHeight="1" x14ac:dyDescent="0.2">
      <c r="A31" s="10">
        <v>18</v>
      </c>
      <c r="B31" s="138">
        <v>92</v>
      </c>
      <c r="C31" s="138" t="s">
        <v>147</v>
      </c>
      <c r="D31" s="138" t="s">
        <v>148</v>
      </c>
      <c r="E31" s="42" t="s">
        <v>13</v>
      </c>
      <c r="F31" s="116"/>
      <c r="G31" s="117"/>
      <c r="H31" s="117"/>
      <c r="I31" s="117"/>
      <c r="J31" s="117"/>
      <c r="K31" s="118"/>
      <c r="L31" s="169">
        <v>36871</v>
      </c>
      <c r="M31" s="140" t="s">
        <v>155</v>
      </c>
      <c r="N31" s="52"/>
      <c r="O31" s="39">
        <f>IF(E31=AA3,Z3,IF(E31=AA4,Z4,IF(E31=AA5,Z5,IF(E31=AA6, Z6,IF(E31=AA7, Z7,IF(E31=AA8,Z8,IF(E31=AA9,Z9,IF(E31=AA10,Z10,""))))))))</f>
        <v>8</v>
      </c>
      <c r="P31" s="97" t="str">
        <f>IF(F31=AK3,AJ3,IF(F31=AK4,AJ4,IF(F31=AK5,AJ5,IF(F31=AK6,AJ6,IF(F31=AK7,AJ7,IF(F31=AK8,AJ8, IF(F31=AK9, AJ9, IF(F31=AK10, AJ10, ""))))))))</f>
        <v/>
      </c>
      <c r="Q31" s="39" t="str">
        <f>IF(G31=AC3,AB3,IF(G31=AC4,AB4,IF(G31=AC5,AB5,IF(G31=AC6, AB6,IF(G31=AC7, AB7,IF(G31=AC8,AB8,IF(G31=AC9,AB9,IF(G31=AC10,AB10,""))))))))</f>
        <v/>
      </c>
      <c r="R31" s="39" t="str">
        <f>IF(H31=AE3,AD3,IF(H31=AE4,AD4,IF(H31=AE5,AD5,IF(H31=AE6, AD6,IF(H31=AE7, AD7,IF(H31=AE8,AD8,IF(H31=AE9,AD9,IF(H31=AE10,AD10,""))))))))</f>
        <v/>
      </c>
      <c r="S31" s="39" t="str">
        <f>IF(J31=AG3,AF3,IF(J31=AG4,AF4,IF(J31=AG5,AF5,IF(J31=AG6, AF6,IF(J31=AG7, AF7,IF(J31=AG8,AF8,""))))))</f>
        <v/>
      </c>
      <c r="T31" s="94" t="str">
        <f t="shared" si="0"/>
        <v/>
      </c>
    </row>
    <row r="32" spans="1:27" ht="15" customHeight="1" x14ac:dyDescent="0.2">
      <c r="A32" s="10">
        <v>19</v>
      </c>
      <c r="B32" s="138">
        <v>18</v>
      </c>
      <c r="C32" s="138" t="s">
        <v>149</v>
      </c>
      <c r="D32" s="138" t="s">
        <v>150</v>
      </c>
      <c r="E32" s="42" t="s">
        <v>13</v>
      </c>
      <c r="F32" s="116"/>
      <c r="G32" s="117"/>
      <c r="H32" s="117"/>
      <c r="I32" s="117"/>
      <c r="J32" s="117"/>
      <c r="K32" s="118"/>
      <c r="L32" s="169">
        <v>37000</v>
      </c>
      <c r="M32" s="140" t="s">
        <v>155</v>
      </c>
      <c r="N32" s="52"/>
      <c r="O32" s="39">
        <f>IF(E32=AA3,Z3,IF(E32=AA4,Z4,IF(E32=AA5,Z5,IF(E32=AA6, Z6,IF(E32=AA7, Z7,IF(E32=AA8,Z8,IF(E32=AA9,Z9,IF(E32=AA10,Z10,""))))))))</f>
        <v>8</v>
      </c>
      <c r="P32" s="97" t="str">
        <f>IF(F32=AK3,AJ3,IF(F32=AK4,AJ4,IF(F32=AK5,AJ5,IF(F32=AK6,AJ6,IF(F32=AK7,AJ7,IF(F32=AK8,AJ8, IF(F32=AK9, AJ9, IF(F32=AK10, AJ10, ""))))))))</f>
        <v/>
      </c>
      <c r="Q32" s="39" t="str">
        <f>IF(G32=AC3,AB3,IF(G32=AC4,AB4,IF(G32=AC5,AB5,IF(G32=AC6, AB6,IF(G32=AC7, AB7,IF(G32=AC8,AB8,IF(G32=AC9,AB9,IF(G32=AC10,AB10,""))))))))</f>
        <v/>
      </c>
      <c r="R32" s="39" t="str">
        <f>IF(H32=AE3,AD3,IF(H32=AE4,AD4,IF(H32=AE5,AD5,IF(H32=AE6, AD6,IF(H32=AE7, AD7,IF(H32=AE8,AD8,IF(H32=AE9,AD9,IF(H32=AE10,AD10,""))))))))</f>
        <v/>
      </c>
      <c r="S32" s="39" t="str">
        <f>IF(J32=AG3,AF3,IF(J32=AG4,AF4,IF(J32=AG5,AF5,IF(J32=AG6, AF6,IF(J32=AG7, AF7,IF(J32=AG8,AF8,""))))))</f>
        <v/>
      </c>
      <c r="T32" s="94" t="str">
        <f t="shared" si="0"/>
        <v/>
      </c>
    </row>
    <row r="33" spans="1:20" ht="15" customHeight="1" x14ac:dyDescent="0.25">
      <c r="A33" s="10">
        <v>20</v>
      </c>
      <c r="B33" s="137">
        <v>12</v>
      </c>
      <c r="C33" s="167" t="s">
        <v>151</v>
      </c>
      <c r="D33" s="167" t="s">
        <v>152</v>
      </c>
      <c r="E33" s="42" t="s">
        <v>27</v>
      </c>
      <c r="F33" s="116"/>
      <c r="G33" s="117"/>
      <c r="H33" s="117"/>
      <c r="I33" s="117"/>
      <c r="J33" s="117"/>
      <c r="K33" s="118"/>
      <c r="L33" s="168">
        <v>36440</v>
      </c>
      <c r="M33" s="140" t="s">
        <v>155</v>
      </c>
      <c r="N33" s="52"/>
      <c r="O33" s="39">
        <f>IF(E33=AA3,Z3,IF(E33=AA4,Z4,IF(E33=AA5,Z5,IF(E33=AA6, Z6,IF(E33=AA7, Z7,IF(E33=AA8,Z8,IF(E33=AA9,Z9,IF(E33=AA10,Z10,""))))))))</f>
        <v>10</v>
      </c>
      <c r="P33" s="97" t="str">
        <f>IF(F33=AK3,AJ3,IF(F33=AK4,AJ4,IF(F33=AK5,AJ5,IF(F33=AK6,AJ6,IF(F33=AK7,AJ7,IF(F33=AK8,AJ8, IF(F33=AK9, AJ9, IF(F33=AK10, AJ10, ""))))))))</f>
        <v/>
      </c>
      <c r="Q33" s="39" t="str">
        <f>IF(G33=AC3,AB3,IF(G33=AC4,AB4,IF(G33=AC5,AB5,IF(G33=AC6, AB6,IF(G33=AC7, AB7,IF(G33=AC8,AB8,IF(G33=AC9,AB9,IF(G33=AC10,AB10,""))))))))</f>
        <v/>
      </c>
      <c r="R33" s="39" t="str">
        <f>IF(H33=AE3,AD3,IF(H33=AE4,AD4,IF(H33=AE5,AD5,IF(H33=AE6, AD6,IF(H33=AE7, AD7,IF(H33=AE8,AD8,IF(H33=AE9,AD9,IF(H33=AE10,AD10,""))))))))</f>
        <v/>
      </c>
      <c r="S33" s="39" t="str">
        <f>IF(J33=AG3,AF3,IF(J33=AG4,AF4,IF(J33=AG5,AF5,IF(J33=AG6, AF6,IF(J33=AG7, AF7,IF(J33=AG8,AF8,""))))))</f>
        <v/>
      </c>
      <c r="T33" s="94" t="str">
        <f t="shared" si="0"/>
        <v/>
      </c>
    </row>
    <row r="34" spans="1:20" ht="15" customHeight="1" x14ac:dyDescent="0.25">
      <c r="A34" s="10">
        <v>21</v>
      </c>
      <c r="B34" s="137">
        <v>78</v>
      </c>
      <c r="C34" s="167" t="s">
        <v>153</v>
      </c>
      <c r="D34" s="167" t="s">
        <v>154</v>
      </c>
      <c r="E34" s="42" t="s">
        <v>27</v>
      </c>
      <c r="F34" s="116"/>
      <c r="G34" s="117"/>
      <c r="H34" s="117"/>
      <c r="I34" s="117"/>
      <c r="J34" s="117"/>
      <c r="K34" s="118"/>
      <c r="L34" s="168">
        <v>36510</v>
      </c>
      <c r="M34" s="140" t="s">
        <v>155</v>
      </c>
      <c r="N34" s="52"/>
      <c r="O34" s="39">
        <f>IF(E34=AA3,Z3,IF(E34=AA4,Z4,IF(E34=AA5,Z5,IF(E34=AA6, Z6,IF(E34=AA7, Z7,IF(E34=AA8,Z8,IF(E34=AA9,Z9,IF(E34=AA10,Z10,""))))))))</f>
        <v>10</v>
      </c>
      <c r="P34" s="97" t="str">
        <f>IF(F34=AK3,AJ3,IF(F34=AK4,AJ4,IF(F34=AK5,AJ5,IF(F34=AK6,AJ6,IF(F34=AK7,AJ7,IF(F34=AK8,AJ8, IF(F34=AK9, AJ9, IF(F34=AK10, AJ10, ""))))))))</f>
        <v/>
      </c>
      <c r="Q34" s="39" t="str">
        <f>IF(G34=AC3,AB3,IF(G34=AC4,AB4,IF(G34=AC5,AB5,IF(G34=AC6, AB6,IF(G34=AC7, AB7,IF(G34=AC8,AB8,IF(G34=AC9,AB9,IF(G34=AC10,AB10,""))))))))</f>
        <v/>
      </c>
      <c r="R34" s="39" t="str">
        <f>IF(H34=AE3,AD3,IF(H34=AE4,AD4,IF(H34=AE5,AD5,IF(H34=AE6, AD6,IF(H34=AE7, AD7,IF(H34=AE8,AD8,IF(H34=AE9,AD9,IF(H34=AE10,AD10,""))))))))</f>
        <v/>
      </c>
      <c r="S34" s="39" t="str">
        <f>IF(J34=AG3,AF3,IF(J34=AG4,AF4,IF(J34=AG5,AF5,IF(J34=AG6, AF6,IF(J34=AG7, AF7,IF(J34=AG8,AF8,""))))))</f>
        <v/>
      </c>
      <c r="T34" s="94" t="str">
        <f t="shared" si="0"/>
        <v/>
      </c>
    </row>
    <row r="35" spans="1:20" ht="15" customHeight="1" x14ac:dyDescent="0.2">
      <c r="A35" s="10">
        <v>22</v>
      </c>
      <c r="B35" s="42">
        <v>15</v>
      </c>
      <c r="C35" s="42" t="s">
        <v>143</v>
      </c>
      <c r="D35" s="42" t="s">
        <v>159</v>
      </c>
      <c r="E35" s="42" t="s">
        <v>13</v>
      </c>
      <c r="F35" s="116"/>
      <c r="G35" s="117"/>
      <c r="H35" s="117"/>
      <c r="I35" s="117"/>
      <c r="J35" s="117"/>
      <c r="K35" s="118"/>
      <c r="L35" s="170">
        <v>36803</v>
      </c>
      <c r="M35" s="42" t="s">
        <v>155</v>
      </c>
      <c r="N35" s="52"/>
      <c r="O35" s="39">
        <f>IF(E35=AA3,Z3,IF(E35=AA4,Z4,IF(E35=AA5,Z5,IF(E35=AA6, Z6,IF(E35=AA7, Z7,IF(E35=AA8,Z8,IF(E35=AA9,Z9,IF(E35=AA10,Z10,""))))))))</f>
        <v>8</v>
      </c>
      <c r="P35" s="97" t="str">
        <f>IF(F35=AK3,AJ3,IF(F35=AK4,AJ4,IF(F35=AK5,AJ5,IF(F35=AK6,AJ6,IF(F35=AK7,AJ7,IF(F35=AK8,AJ8, IF(F35=AK9, AJ9, IF(F35=AK10, AJ10, ""))))))))</f>
        <v/>
      </c>
      <c r="Q35" s="39" t="str">
        <f>IF(G35=AC3,AB3,IF(G35=AC4,AB4,IF(G35=AC5,AB5,IF(G35=AC6, AB6,IF(G35=AC7, AB7,IF(G35=AC8,AB8,IF(G35=AC9,AB9,IF(G35=AC10,AB10,""))))))))</f>
        <v/>
      </c>
      <c r="R35" s="39" t="str">
        <f>IF(H35=AE3,AD3,IF(H35=AE4,AD4,IF(H35=AE5,AD5,IF(H35=AE6, AD6,IF(H35=AE7, AD7,IF(H35=AE8,AD8,IF(H35=AE9,AD9,IF(H35=AE10,AD10,""))))))))</f>
        <v/>
      </c>
      <c r="S35" s="39" t="str">
        <f>IF(J35=AG3,AF3,IF(J35=AG4,AF4,IF(J35=AG5,AF5,IF(J35=AG6, AF6,IF(J35=AG7, AF7,IF(J35=AG8,AF8,""))))))</f>
        <v/>
      </c>
      <c r="T35" s="94" t="str">
        <f t="shared" si="0"/>
        <v/>
      </c>
    </row>
    <row r="36" spans="1:20" ht="15" customHeight="1" x14ac:dyDescent="0.2">
      <c r="A36" s="11">
        <v>23</v>
      </c>
      <c r="B36" s="42"/>
      <c r="C36" s="42"/>
      <c r="D36" s="42"/>
      <c r="E36" s="42"/>
      <c r="F36" s="116"/>
      <c r="G36" s="117"/>
      <c r="H36" s="117"/>
      <c r="I36" s="117"/>
      <c r="J36" s="117"/>
      <c r="K36" s="118"/>
      <c r="L36" s="170"/>
      <c r="M36" s="52"/>
      <c r="N36" s="52"/>
      <c r="O36" s="39" t="str">
        <f>IF(E36=AA3,Z3,IF(E36=AA4,Z4,IF(E36=AA5,Z5,IF(E36=AA6, Z6,IF(E36=AA7, Z7,IF(E36=AA8,Z8,IF(E36=AA9,Z9,IF(E36=AA10,Z10,""))))))))</f>
        <v/>
      </c>
      <c r="P36" s="97" t="str">
        <f>IF(F36=AK3,AJ3,IF(F36=AK4,AJ4,IF(F36=AK5,AJ5,IF(F36=AK6,AJ6,IF(F36=AK7,AJ7,IF(F36=AK8,AJ8, IF(F36=AK9, AJ9, IF(F36=AK10, AJ10, ""))))))))</f>
        <v/>
      </c>
      <c r="Q36" s="39" t="str">
        <f>IF(G36=AC3,AB3,IF(G36=AC4,AB4,IF(G36=AC5,AB5,IF(G36=AC6, AB6,IF(G36=AC7, AB7,IF(G36=AC8,AB8,IF(G36=AC9,AB9,IF(G36=AC10,AB10,""))))))))</f>
        <v/>
      </c>
      <c r="R36" s="39" t="str">
        <f>IF(H36=AE3,AD3,IF(H36=AE4,AD4,IF(H36=AE5,AD5,IF(H36=AE6, AD6,IF(H36=AE7, AD7,IF(H36=AE8,AD8,IF(H36=AE9,AD9,IF(H36=AE10,AD10,""))))))))</f>
        <v/>
      </c>
      <c r="S36" s="39" t="str">
        <f>IF(J36=AG3,AF3,IF(J36=AG4,AF4,IF(J36=AG5,AF5,IF(J36=AG6, AF6,IF(J36=AG7, AF7,IF(J36=AG8,AF8,""))))))</f>
        <v/>
      </c>
      <c r="T36" s="94" t="str">
        <f t="shared" si="0"/>
        <v/>
      </c>
    </row>
    <row r="37" spans="1:20" ht="15" customHeight="1" x14ac:dyDescent="0.2">
      <c r="A37" s="12">
        <v>24</v>
      </c>
      <c r="B37" s="43"/>
      <c r="C37" s="43"/>
      <c r="D37" s="166"/>
      <c r="E37" s="43"/>
      <c r="F37" s="116"/>
      <c r="G37" s="117"/>
      <c r="H37" s="117"/>
      <c r="I37" s="117"/>
      <c r="J37" s="117"/>
      <c r="K37" s="118"/>
      <c r="L37" s="51"/>
      <c r="M37" s="52"/>
      <c r="N37" s="52"/>
      <c r="O37" s="39" t="str">
        <f>IF(E37=AA3,Z3,IF(E37=AA4,Z4,IF(E37=AA5,Z5,IF(E37=AA6, Z6,IF(E37=AA7, Z7,IF(E37=AA8,Z8,IF(E37=AA9,Z9,IF(E37=AA10,Z10,""))))))))</f>
        <v/>
      </c>
      <c r="P37" s="97" t="str">
        <f>IF(F37=AK3,AJ3,IF(F37=AK4,AJ4,IF(F37=AK5,AJ5,IF(F37=AK6,AJ6,IF(F37=AK7,AJ7,IF(F37=AK8,AJ8, IF(F37=AK9, AJ9, IF(F37=AK10, AJ10, ""))))))))</f>
        <v/>
      </c>
      <c r="Q37" s="40" t="str">
        <f>IF(G37=AC3,AB3,IF(G37=AC4,AB4,IF(G37=AC5,AB5,IF(G37=AC6, AB6,IF(G37=AC7, AB7,IF(G37=AC8,AB8,IF(G37=AC9,AB9,IF(G37=AC10,AB10,""))))))))</f>
        <v/>
      </c>
      <c r="R37" s="40" t="str">
        <f>IF(H37=AE3,AD3,IF(H37=AE4,AD4,IF(H37=AE5,AD5,IF(H37=AE6, AD6,IF(H37=AE7, AD7,IF(H37=AE8,AD8,IF(H37=AE9,AD9,IF(H37=AE10,AD10,""))))))))</f>
        <v/>
      </c>
      <c r="S37" s="40" t="str">
        <f>IF(J37=AG3,AF3,IF(J37=AG4,AF4,IF(J37=AG5,AF5,IF(J37=AG6, AF6,IF(J37=AG7, AF7,IF(J37=AG8,AF8,""))))))</f>
        <v/>
      </c>
      <c r="T37" s="94" t="str">
        <f t="shared" si="0"/>
        <v/>
      </c>
    </row>
    <row r="38" spans="1:20" ht="15" customHeight="1" thickBot="1" x14ac:dyDescent="0.25">
      <c r="A38" s="13">
        <v>25</v>
      </c>
      <c r="B38" s="44"/>
      <c r="C38" s="44"/>
      <c r="D38" s="44"/>
      <c r="E38" s="44"/>
      <c r="F38" s="119"/>
      <c r="G38" s="120"/>
      <c r="H38" s="120"/>
      <c r="I38" s="120"/>
      <c r="J38" s="120"/>
      <c r="K38" s="121"/>
      <c r="L38" s="53"/>
      <c r="M38" s="54"/>
      <c r="N38" s="54"/>
      <c r="O38" s="55" t="str">
        <f>IF(E38=AA3,Z3,IF(E38=AA4,Z4,IF(E38=AA5,Z5,IF(E38=AA6, Z6,IF(E38=AA7, Z7,IF(E38=AA8,Z8,IF(E38=AA9,Z9,IF(E38=AA10,Z10,""))))))))</f>
        <v/>
      </c>
      <c r="P38" s="98" t="str">
        <f>IF(F38=AK3,AJ3,IF(F38=AK4,AJ4,IF(F38=AK5,AJ5,IF(F38=AK6,AJ6,IF(F38=AK7,AJ7,IF(F38=AK8,AJ8, IF(F38=AK9, AJ9, IF(F38=AK10, AJ10, ""))))))))</f>
        <v/>
      </c>
      <c r="Q38" s="40" t="str">
        <f>IF(G38=AC3,AB3,IF(G38=AC4,AB4,IF(G38=AC5,AB5,IF(G38=AC6, AB6,IF(G38=AC7, AB7,IF(G38=AC8,AB8,IF(G38=AC9,AB9,IF(G38=AC10,AB10,""))))))))</f>
        <v/>
      </c>
      <c r="R38" s="40" t="str">
        <f>IF(H38=AE3,AD3,IF(H38=AE4,AD4,IF(H38=AE5,AD5,IF(H38=AE6, AD6,IF(H38=AE7, AD7,IF(H38=AE8,AD8,IF(H38=AE9,AD9,IF(H38=AE10,AD10,""))))))))</f>
        <v/>
      </c>
      <c r="S38" s="40" t="str">
        <f>IF(J38=AG3,AF3,IF(J38=AG4,AF4,IF(J38=AG5,AF5,IF(J38=AG6, AF6,IF(J38=AG7, AF7,IF(J38=AG8,AF8,""))))))</f>
        <v/>
      </c>
      <c r="T38" s="55" t="str">
        <f t="shared" si="0"/>
        <v/>
      </c>
    </row>
    <row r="39" spans="1:20" ht="15" hidden="1" customHeight="1" x14ac:dyDescent="0.2">
      <c r="C39" s="14" t="s">
        <v>10</v>
      </c>
      <c r="D39" s="14"/>
      <c r="E39" s="46">
        <f>SUM(O14:O38)</f>
        <v>180</v>
      </c>
      <c r="F39" s="46">
        <f>SUM(P14:P38)</f>
        <v>0</v>
      </c>
      <c r="G39" s="112">
        <f>SUM(Q14:Q38)</f>
        <v>0</v>
      </c>
      <c r="H39" s="112">
        <f>SUM(R14:R38)</f>
        <v>0</v>
      </c>
      <c r="I39" s="45">
        <f>SUM(T14:T38)</f>
        <v>0</v>
      </c>
      <c r="J39" s="46">
        <f>SUM(S14:S38)</f>
        <v>0</v>
      </c>
      <c r="K39" s="46">
        <f>SUM(K14:K38)</f>
        <v>0</v>
      </c>
      <c r="L39" s="3"/>
      <c r="M39" s="3"/>
      <c r="N39" s="3"/>
      <c r="O39" s="59"/>
      <c r="P39" s="2"/>
      <c r="Q39" s="60"/>
      <c r="R39" s="60"/>
      <c r="S39" s="60"/>
      <c r="T39" s="61"/>
    </row>
    <row r="40" spans="1:20" ht="15" hidden="1" customHeight="1" x14ac:dyDescent="0.2">
      <c r="C40" s="15" t="s">
        <v>20</v>
      </c>
      <c r="D40" s="102"/>
      <c r="E40" s="110">
        <f t="shared" ref="E40:J40" si="1">IF(COUNT(O14:O38)&gt;0,AVERAGE(O14:O38),"")</f>
        <v>8.1818181818181817</v>
      </c>
      <c r="F40" s="110" t="str">
        <f t="shared" si="1"/>
        <v/>
      </c>
      <c r="G40" s="110" t="str">
        <f t="shared" si="1"/>
        <v/>
      </c>
      <c r="H40" s="110" t="str">
        <f t="shared" si="1"/>
        <v/>
      </c>
      <c r="I40" s="110" t="str">
        <f t="shared" si="1"/>
        <v/>
      </c>
      <c r="J40" s="110" t="str">
        <f t="shared" si="1"/>
        <v/>
      </c>
      <c r="K40" s="111">
        <f>IF(E41=0,"",K39/E41)</f>
        <v>0</v>
      </c>
      <c r="L40" s="3"/>
      <c r="M40" s="3"/>
      <c r="N40" s="3"/>
      <c r="O40" s="59"/>
      <c r="P40" s="2"/>
      <c r="Q40" s="62"/>
      <c r="R40" s="61"/>
      <c r="S40" s="61"/>
      <c r="T40" s="61"/>
    </row>
    <row r="41" spans="1:20" ht="15" hidden="1" customHeight="1" thickBot="1" x14ac:dyDescent="0.25">
      <c r="C41" s="102" t="s">
        <v>39</v>
      </c>
      <c r="D41" s="102"/>
      <c r="E41" s="108">
        <f>COUNT(O14:O38)</f>
        <v>22</v>
      </c>
      <c r="F41" s="107"/>
      <c r="G41" s="103"/>
      <c r="H41" s="103"/>
      <c r="I41" s="103"/>
      <c r="J41" s="105"/>
      <c r="K41" s="101"/>
      <c r="L41" s="2"/>
      <c r="M41" s="2"/>
      <c r="N41" s="2"/>
      <c r="O41" s="59"/>
      <c r="P41" s="2"/>
      <c r="Q41" s="63"/>
      <c r="R41" s="28"/>
      <c r="S41" s="28"/>
      <c r="T41" s="56"/>
    </row>
    <row r="42" spans="1:20" ht="15" hidden="1" customHeight="1" thickBot="1" x14ac:dyDescent="0.25">
      <c r="C42" s="104" t="s">
        <v>12</v>
      </c>
      <c r="D42" s="104"/>
      <c r="E42" s="99"/>
      <c r="F42" s="106"/>
      <c r="G42" s="100"/>
      <c r="H42" s="100"/>
      <c r="I42" s="101"/>
      <c r="J42" s="17" t="e">
        <f>AVERAGE(K14:K16)</f>
        <v>#DIV/0!</v>
      </c>
      <c r="K42" s="18"/>
      <c r="L42" s="18"/>
      <c r="M42" s="18"/>
      <c r="N42" s="18"/>
      <c r="O42" s="64"/>
      <c r="P42" s="2"/>
      <c r="Q42" s="63"/>
      <c r="R42" s="28"/>
      <c r="S42" s="28"/>
      <c r="T42" s="57"/>
    </row>
    <row r="43" spans="1:20" ht="30" hidden="1" customHeight="1" thickBot="1" x14ac:dyDescent="0.3">
      <c r="A43" s="2"/>
      <c r="B43" s="2"/>
      <c r="C43" s="6" t="s">
        <v>11</v>
      </c>
      <c r="D43" s="95"/>
      <c r="E43" s="91"/>
      <c r="F43" s="96"/>
      <c r="G43" s="91"/>
      <c r="H43" s="92"/>
      <c r="I43" s="91"/>
      <c r="J43" s="91"/>
      <c r="K43" s="109" t="e">
        <f>IF(J42=0,"",K40*J42)</f>
        <v>#DIV/0!</v>
      </c>
      <c r="L43" s="3"/>
      <c r="M43" s="3"/>
      <c r="N43" s="3"/>
      <c r="O43" s="65"/>
      <c r="P43" s="2"/>
      <c r="Q43" s="28"/>
      <c r="R43" s="58"/>
      <c r="S43" s="34"/>
      <c r="T43" s="28"/>
    </row>
    <row r="44" spans="1:20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9"/>
      <c r="Q44" s="29"/>
      <c r="R44" s="29"/>
      <c r="S44" s="29"/>
      <c r="T44" s="29"/>
    </row>
  </sheetData>
  <sheetProtection algorithmName="SHA-512" hashValue="3IZtsTkIb/2t7RAQmot4cUERBnMrz1zLSZQWKH0dVAPOm4VvE9BKaLSZL2z9ypxqiVCJme9Qvbzb3e5HL+0vyQ==" saltValue="eRd75EMC48l6VSYlpEBd9Q==" spinCount="100000" sheet="1" objects="1" scenarios="1"/>
  <mergeCells count="16">
    <mergeCell ref="N12:N13"/>
    <mergeCell ref="B8:D8"/>
    <mergeCell ref="B12:B13"/>
    <mergeCell ref="E12:E13"/>
    <mergeCell ref="K12:K13"/>
    <mergeCell ref="G12:G13"/>
    <mergeCell ref="H12:H13"/>
    <mergeCell ref="J12:J13"/>
    <mergeCell ref="I12:I13"/>
    <mergeCell ref="L12:L13"/>
    <mergeCell ref="M12:M13"/>
    <mergeCell ref="C12:D12"/>
    <mergeCell ref="C9:D9"/>
    <mergeCell ref="C10:D10"/>
    <mergeCell ref="C11:D11"/>
    <mergeCell ref="F12:F13"/>
  </mergeCells>
  <phoneticPr fontId="0" type="noConversion"/>
  <dataValidations count="2">
    <dataValidation allowBlank="1" showInputMessage="1" showErrorMessage="1" errorTitle="You Dummy" error="Read the instructions, dummy" sqref="T15:T38 O17 O14:T14"/>
    <dataValidation type="list" allowBlank="1" showInputMessage="1" showErrorMessage="1" sqref="E14:E38">
      <formula1>$AA$3:$AA$10</formula1>
    </dataValidation>
  </dataValidations>
  <printOptions horizontalCentered="1"/>
  <pageMargins left="0" right="0" top="1" bottom="0.5" header="0.5" footer="0"/>
  <pageSetup scale="72" orientation="landscape" horizontalDpi="4294967294" verticalDpi="4294967294"/>
  <headerFooter alignWithMargins="0">
    <oddHeader>&amp;C&amp;"Arial,Bold"&amp;14SHSHL Team Placement Matrix</oddHeader>
    <oddFooter>&amp;L&amp;X(c) copyright.  The SHSHL reserves all rights to this Matrix.  No reproductions authorized without permission.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Nationwide Insurance</cp:lastModifiedBy>
  <cp:lastPrinted>2007-08-30T15:44:15Z</cp:lastPrinted>
  <dcterms:created xsi:type="dcterms:W3CDTF">2003-12-24T06:13:50Z</dcterms:created>
  <dcterms:modified xsi:type="dcterms:W3CDTF">2017-10-17T19:43:38Z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-1433644254</vt:i4>
  </property>
  <property fmtid="{D5CDD505-2E9C-101B-9397-08002B2CF9AE}" pid="3" name="_EmailSubject">
    <vt:lpwstr>Matrix Revisions</vt:lpwstr>
  </property>
  <property fmtid="{D5CDD505-2E9C-101B-9397-08002B2CF9AE}" pid="4" name="_AuthorEmail">
    <vt:lpwstr>dbaun@baunlittlaw.com</vt:lpwstr>
  </property>
  <property fmtid="{D5CDD505-2E9C-101B-9397-08002B2CF9AE}" pid="5" name="_AuthorEmailDisplayName">
    <vt:lpwstr>Dave Baun</vt:lpwstr>
  </property>
  <property fmtid="{D5CDD505-2E9C-101B-9397-08002B2CF9AE}" pid="6" name="_PreviousAdHocReviewCycleID">
    <vt:i4>1132565821</vt:i4>
  </property>
  <property fmtid="{D5CDD505-2E9C-101B-9397-08002B2CF9AE}" pid="7" name="_ReviewingToolsShownOnce">
    <vt:lpwstr/>
  </property>
</Properties>
</file>