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20985" windowHeight="9855"/>
  </bookViews>
  <sheets>
    <sheet name="Finance (2)" sheetId="1" r:id="rId1"/>
  </sheets>
  <calcPr calcId="145621" concurrentCalc="0"/>
</workbook>
</file>

<file path=xl/calcChain.xml><?xml version="1.0" encoding="utf-8"?>
<calcChain xmlns="http://schemas.openxmlformats.org/spreadsheetml/2006/main">
  <c r="Q4" i="1" l="1"/>
  <c r="R4" i="1"/>
  <c r="B5" i="1"/>
  <c r="Q5" i="1"/>
  <c r="R5" i="1"/>
  <c r="Q6" i="1"/>
  <c r="R6" i="1"/>
  <c r="Q7" i="1"/>
  <c r="R7" i="1"/>
  <c r="Q8" i="1"/>
  <c r="R8" i="1"/>
  <c r="Q9" i="1"/>
  <c r="R9" i="1"/>
  <c r="B10" i="1"/>
  <c r="Q10" i="1"/>
  <c r="R10" i="1"/>
  <c r="B11" i="1"/>
  <c r="Q11" i="1"/>
  <c r="R11" i="1"/>
  <c r="B12" i="1"/>
  <c r="Q12" i="1"/>
  <c r="R12" i="1"/>
  <c r="B13" i="1"/>
  <c r="Q13" i="1"/>
  <c r="R13" i="1"/>
  <c r="Q14" i="1"/>
  <c r="R14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2" i="1"/>
  <c r="Q17" i="1"/>
  <c r="Q18" i="1"/>
  <c r="P17" i="1"/>
  <c r="P18" i="1"/>
  <c r="O17" i="1"/>
  <c r="O18" i="1"/>
  <c r="N17" i="1"/>
  <c r="N18" i="1"/>
  <c r="M17" i="1"/>
  <c r="M18" i="1"/>
  <c r="L17" i="1"/>
  <c r="L18" i="1"/>
  <c r="K17" i="1"/>
  <c r="K18" i="1"/>
  <c r="J17" i="1"/>
  <c r="J18" i="1"/>
  <c r="I17" i="1"/>
  <c r="I18" i="1"/>
  <c r="H17" i="1"/>
  <c r="H18" i="1"/>
  <c r="G17" i="1"/>
  <c r="G18" i="1"/>
  <c r="F17" i="1"/>
  <c r="F18" i="1"/>
  <c r="E17" i="1"/>
  <c r="E18" i="1"/>
  <c r="D17" i="1"/>
  <c r="D18" i="1"/>
  <c r="C17" i="1"/>
  <c r="C18" i="1"/>
  <c r="B16" i="1"/>
</calcChain>
</file>

<file path=xl/sharedStrings.xml><?xml version="1.0" encoding="utf-8"?>
<sst xmlns="http://schemas.openxmlformats.org/spreadsheetml/2006/main" count="188" uniqueCount="36">
  <si>
    <t>Name:</t>
  </si>
  <si>
    <t>Bistodeau</t>
  </si>
  <si>
    <t>Carlson</t>
  </si>
  <si>
    <t>Driver</t>
  </si>
  <si>
    <t>Graunke</t>
  </si>
  <si>
    <t>Halluska</t>
  </si>
  <si>
    <t>James</t>
  </si>
  <si>
    <t>Jewell</t>
  </si>
  <si>
    <t>Kivisto</t>
  </si>
  <si>
    <t>Lambrecht</t>
  </si>
  <si>
    <t>Nordvall</t>
  </si>
  <si>
    <t>Olson</t>
  </si>
  <si>
    <t>Peasha</t>
  </si>
  <si>
    <t>Prodahl</t>
  </si>
  <si>
    <t>Stendahl</t>
  </si>
  <si>
    <t xml:space="preserve">Total </t>
  </si>
  <si>
    <t>Amount Paid:</t>
  </si>
  <si>
    <t>Event</t>
  </si>
  <si>
    <t>Fee Amount</t>
  </si>
  <si>
    <t>Amount Allocated
Per Skater</t>
  </si>
  <si>
    <t>Elk River Gate Fee</t>
  </si>
  <si>
    <t>YES</t>
  </si>
  <si>
    <t>Practice Jerseys</t>
  </si>
  <si>
    <t>NO</t>
  </si>
  <si>
    <t>Orono Ref Fee</t>
  </si>
  <si>
    <t>Minnetonka check for refs</t>
  </si>
  <si>
    <t>Fargo Gate Fee</t>
  </si>
  <si>
    <t>Massage Therapist</t>
  </si>
  <si>
    <t>Panoramic pictures</t>
  </si>
  <si>
    <t>Coach gifts</t>
  </si>
  <si>
    <t>Supplies</t>
  </si>
  <si>
    <t>Team basket for Ice Out</t>
  </si>
  <si>
    <t>Gate Fees for Goalie Family</t>
  </si>
  <si>
    <t>Total Expenses</t>
  </si>
  <si>
    <t>Due to/(Due from)</t>
  </si>
  <si>
    <t>Tie-out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</si>
</sst>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Verdana"/>
      <family val="2"/>
    </font>
    <font>
      <sz val="10"/>
      <name val="Verdana"/>
      <family val="2"/>
    </font>
    <font>
      <sz val="14"/>
      <name val="Times New Roman"/>
      <family val="1"/>
    </font>
    <font>
      <sz val="10"/>
      <name val="Arial"/>
      <family val="2"/>
    </font>
    <font>
      <b/>
      <u val="singleAccounting"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43" fontId="4" fillId="3" borderId="0" xfId="1" applyFont="1" applyFill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 vertical="center" wrapText="1"/>
    </xf>
    <xf numFmtId="40" fontId="2" fillId="0" borderId="0" xfId="0" applyNumberFormat="1" applyFont="1"/>
    <xf numFmtId="40" fontId="2" fillId="0" borderId="0" xfId="0" applyNumberFormat="1" applyFont="1" applyFill="1"/>
    <xf numFmtId="2" fontId="2" fillId="0" borderId="1" xfId="0" applyNumberFormat="1" applyFont="1" applyBorder="1"/>
    <xf numFmtId="40" fontId="2" fillId="0" borderId="0" xfId="0" quotePrefix="1" applyNumberFormat="1" applyFont="1"/>
    <xf numFmtId="40" fontId="2" fillId="4" borderId="0" xfId="0" applyNumberFormat="1" applyFont="1" applyFill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zoomScale="85" zoomScaleNormal="85" workbookViewId="0">
      <selection activeCell="B20" sqref="B20"/>
    </sheetView>
  </sheetViews>
  <sheetFormatPr defaultRowHeight="18.75" x14ac:dyDescent="0.3"/>
  <cols>
    <col min="1" max="1" width="26.125" style="3" customWidth="1"/>
    <col min="2" max="2" width="13.5" style="3" customWidth="1"/>
    <col min="3" max="3" width="10.5" style="3" bestFit="1" customWidth="1"/>
    <col min="4" max="5" width="8.5" style="3" bestFit="1" customWidth="1"/>
    <col min="6" max="7" width="9.125" style="3" bestFit="1" customWidth="1"/>
    <col min="8" max="10" width="8.5" style="3" bestFit="1" customWidth="1"/>
    <col min="11" max="11" width="11.25" style="3" bestFit="1" customWidth="1"/>
    <col min="12" max="12" width="9.25" style="3" bestFit="1" customWidth="1"/>
    <col min="13" max="15" width="8.5" style="3" bestFit="1" customWidth="1"/>
    <col min="16" max="16" width="9.25" style="3" bestFit="1" customWidth="1"/>
    <col min="17" max="17" width="10.375" style="3" bestFit="1" customWidth="1"/>
    <col min="18" max="18" width="18.375" style="3" bestFit="1" customWidth="1"/>
    <col min="19" max="16384" width="9" style="3"/>
  </cols>
  <sheetData>
    <row r="1" spans="1:1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8" x14ac:dyDescent="0.3">
      <c r="A2" s="1"/>
      <c r="B2" s="1" t="s">
        <v>16</v>
      </c>
      <c r="C2" s="1">
        <v>100</v>
      </c>
      <c r="D2" s="1">
        <v>100</v>
      </c>
      <c r="E2" s="1">
        <v>100</v>
      </c>
      <c r="F2" s="1">
        <v>100</v>
      </c>
      <c r="G2" s="1">
        <v>100</v>
      </c>
      <c r="H2" s="1">
        <v>100</v>
      </c>
      <c r="I2" s="1">
        <v>100</v>
      </c>
      <c r="J2" s="1">
        <v>100</v>
      </c>
      <c r="K2" s="1">
        <v>125</v>
      </c>
      <c r="L2" s="1">
        <v>130</v>
      </c>
      <c r="M2" s="1">
        <v>100</v>
      </c>
      <c r="N2" s="1">
        <v>100</v>
      </c>
      <c r="O2" s="1">
        <v>50</v>
      </c>
      <c r="P2" s="1">
        <v>100</v>
      </c>
      <c r="Q2" s="1">
        <f>SUM(C2:P2)</f>
        <v>1405</v>
      </c>
    </row>
    <row r="3" spans="1:18" ht="37.5" x14ac:dyDescent="0.6">
      <c r="A3" s="4" t="s">
        <v>17</v>
      </c>
      <c r="B3" s="4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19</v>
      </c>
    </row>
    <row r="4" spans="1:18" x14ac:dyDescent="0.3">
      <c r="A4" s="3" t="s">
        <v>20</v>
      </c>
      <c r="B4" s="7">
        <v>0</v>
      </c>
      <c r="C4" s="3" t="s">
        <v>21</v>
      </c>
      <c r="D4" s="3" t="s">
        <v>21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21</v>
      </c>
      <c r="M4" s="3" t="s">
        <v>21</v>
      </c>
      <c r="N4" s="3" t="s">
        <v>21</v>
      </c>
      <c r="O4" s="3" t="s">
        <v>21</v>
      </c>
      <c r="P4" s="3" t="s">
        <v>21</v>
      </c>
      <c r="Q4" s="3">
        <f>COUNTIF(C4:P4,"YES")</f>
        <v>14</v>
      </c>
      <c r="R4" s="7">
        <f>B4/Q4</f>
        <v>0</v>
      </c>
    </row>
    <row r="5" spans="1:18" x14ac:dyDescent="0.3">
      <c r="A5" s="3" t="s">
        <v>22</v>
      </c>
      <c r="B5" s="7">
        <f>13*10</f>
        <v>130</v>
      </c>
      <c r="C5" s="3" t="s">
        <v>21</v>
      </c>
      <c r="D5" s="3" t="s">
        <v>23</v>
      </c>
      <c r="E5" s="3" t="s">
        <v>21</v>
      </c>
      <c r="F5" s="3" t="s">
        <v>21</v>
      </c>
      <c r="G5" s="3" t="s">
        <v>21</v>
      </c>
      <c r="H5" s="3" t="s">
        <v>21</v>
      </c>
      <c r="I5" s="3" t="s">
        <v>21</v>
      </c>
      <c r="J5" s="3" t="s">
        <v>21</v>
      </c>
      <c r="K5" s="3" t="s">
        <v>21</v>
      </c>
      <c r="L5" s="3" t="s">
        <v>21</v>
      </c>
      <c r="M5" s="3" t="s">
        <v>21</v>
      </c>
      <c r="N5" s="3" t="s">
        <v>21</v>
      </c>
      <c r="O5" s="3" t="s">
        <v>21</v>
      </c>
      <c r="P5" s="3" t="s">
        <v>21</v>
      </c>
      <c r="Q5" s="3">
        <f t="shared" ref="Q5:Q14" si="0">COUNTIF(C5:P5,"YES")</f>
        <v>13</v>
      </c>
      <c r="R5" s="7">
        <f>B5/Q5</f>
        <v>10</v>
      </c>
    </row>
    <row r="6" spans="1:18" x14ac:dyDescent="0.3">
      <c r="A6" s="3" t="s">
        <v>24</v>
      </c>
      <c r="B6" s="7">
        <v>38.5</v>
      </c>
      <c r="C6" s="3" t="s">
        <v>21</v>
      </c>
      <c r="D6" s="3" t="s">
        <v>21</v>
      </c>
      <c r="E6" s="3" t="s">
        <v>21</v>
      </c>
      <c r="F6" s="3" t="s">
        <v>21</v>
      </c>
      <c r="G6" s="3" t="s">
        <v>21</v>
      </c>
      <c r="H6" s="3" t="s">
        <v>21</v>
      </c>
      <c r="I6" s="3" t="s">
        <v>21</v>
      </c>
      <c r="J6" s="3" t="s">
        <v>21</v>
      </c>
      <c r="K6" s="3" t="s">
        <v>21</v>
      </c>
      <c r="L6" s="3" t="s">
        <v>21</v>
      </c>
      <c r="M6" s="3" t="s">
        <v>21</v>
      </c>
      <c r="N6" s="3" t="s">
        <v>21</v>
      </c>
      <c r="O6" s="3" t="s">
        <v>21</v>
      </c>
      <c r="P6" s="3" t="s">
        <v>21</v>
      </c>
      <c r="Q6" s="3">
        <f t="shared" si="0"/>
        <v>14</v>
      </c>
      <c r="R6" s="7">
        <f t="shared" ref="R6:R14" si="1">B6/Q6</f>
        <v>2.75</v>
      </c>
    </row>
    <row r="7" spans="1:18" x14ac:dyDescent="0.3">
      <c r="A7" s="3" t="s">
        <v>25</v>
      </c>
      <c r="B7" s="7">
        <v>-42</v>
      </c>
      <c r="C7" s="3" t="s">
        <v>21</v>
      </c>
      <c r="D7" s="3" t="s">
        <v>21</v>
      </c>
      <c r="E7" s="3" t="s">
        <v>21</v>
      </c>
      <c r="F7" s="3" t="s">
        <v>21</v>
      </c>
      <c r="G7" s="3" t="s">
        <v>21</v>
      </c>
      <c r="H7" s="3" t="s">
        <v>21</v>
      </c>
      <c r="I7" s="3" t="s">
        <v>23</v>
      </c>
      <c r="J7" s="3" t="s">
        <v>21</v>
      </c>
      <c r="K7" s="3" t="s">
        <v>21</v>
      </c>
      <c r="L7" s="3" t="s">
        <v>21</v>
      </c>
      <c r="M7" s="3" t="s">
        <v>21</v>
      </c>
      <c r="N7" s="3" t="s">
        <v>21</v>
      </c>
      <c r="O7" s="3" t="s">
        <v>21</v>
      </c>
      <c r="P7" s="3" t="s">
        <v>21</v>
      </c>
      <c r="Q7" s="3">
        <f t="shared" si="0"/>
        <v>13</v>
      </c>
      <c r="R7" s="7">
        <f t="shared" si="1"/>
        <v>-3.2307692307692308</v>
      </c>
    </row>
    <row r="8" spans="1:18" x14ac:dyDescent="0.3">
      <c r="A8" s="3" t="s">
        <v>26</v>
      </c>
      <c r="B8" s="7">
        <v>300</v>
      </c>
      <c r="C8" s="3" t="s">
        <v>21</v>
      </c>
      <c r="D8" s="3" t="s">
        <v>21</v>
      </c>
      <c r="E8" s="3" t="s">
        <v>21</v>
      </c>
      <c r="F8" s="3" t="s">
        <v>21</v>
      </c>
      <c r="G8" s="3" t="s">
        <v>21</v>
      </c>
      <c r="H8" s="3" t="s">
        <v>21</v>
      </c>
      <c r="I8" s="3" t="s">
        <v>23</v>
      </c>
      <c r="J8" s="3" t="s">
        <v>21</v>
      </c>
      <c r="K8" s="3" t="s">
        <v>21</v>
      </c>
      <c r="L8" s="3" t="s">
        <v>21</v>
      </c>
      <c r="M8" s="3" t="s">
        <v>21</v>
      </c>
      <c r="N8" s="3" t="s">
        <v>21</v>
      </c>
      <c r="O8" s="3" t="s">
        <v>21</v>
      </c>
      <c r="P8" s="3" t="s">
        <v>21</v>
      </c>
      <c r="Q8" s="3">
        <f t="shared" si="0"/>
        <v>13</v>
      </c>
      <c r="R8" s="7">
        <f t="shared" si="1"/>
        <v>23.076923076923077</v>
      </c>
    </row>
    <row r="9" spans="1:18" x14ac:dyDescent="0.3">
      <c r="A9" s="3" t="s">
        <v>27</v>
      </c>
      <c r="B9" s="7">
        <v>150</v>
      </c>
      <c r="C9" s="3" t="s">
        <v>21</v>
      </c>
      <c r="D9" s="3" t="s">
        <v>21</v>
      </c>
      <c r="E9" s="3" t="s">
        <v>21</v>
      </c>
      <c r="F9" s="3" t="s">
        <v>21</v>
      </c>
      <c r="G9" s="3" t="s">
        <v>21</v>
      </c>
      <c r="H9" s="3" t="s">
        <v>23</v>
      </c>
      <c r="I9" s="3" t="s">
        <v>21</v>
      </c>
      <c r="J9" s="3" t="s">
        <v>21</v>
      </c>
      <c r="K9" s="3" t="s">
        <v>21</v>
      </c>
      <c r="L9" s="3" t="s">
        <v>23</v>
      </c>
      <c r="M9" s="3" t="s">
        <v>21</v>
      </c>
      <c r="N9" s="3" t="s">
        <v>23</v>
      </c>
      <c r="O9" s="3" t="s">
        <v>21</v>
      </c>
      <c r="P9" s="3" t="s">
        <v>21</v>
      </c>
      <c r="Q9" s="3">
        <f t="shared" si="0"/>
        <v>11</v>
      </c>
      <c r="R9" s="7">
        <f t="shared" si="1"/>
        <v>13.636363636363637</v>
      </c>
    </row>
    <row r="10" spans="1:18" x14ac:dyDescent="0.3">
      <c r="A10" s="3" t="s">
        <v>28</v>
      </c>
      <c r="B10" s="8">
        <f>9*25</f>
        <v>225</v>
      </c>
      <c r="C10" s="3" t="s">
        <v>23</v>
      </c>
      <c r="D10" s="3" t="s">
        <v>21</v>
      </c>
      <c r="E10" s="3" t="s">
        <v>23</v>
      </c>
      <c r="F10" s="3" t="s">
        <v>21</v>
      </c>
      <c r="G10" s="3" t="s">
        <v>23</v>
      </c>
      <c r="H10" s="3" t="s">
        <v>21</v>
      </c>
      <c r="I10" s="3" t="s">
        <v>21</v>
      </c>
      <c r="J10" s="3" t="s">
        <v>21</v>
      </c>
      <c r="K10" s="3" t="s">
        <v>21</v>
      </c>
      <c r="L10" s="3" t="s">
        <v>23</v>
      </c>
      <c r="M10" s="3" t="s">
        <v>21</v>
      </c>
      <c r="N10" s="3" t="s">
        <v>21</v>
      </c>
      <c r="O10" s="3" t="s">
        <v>23</v>
      </c>
      <c r="P10" s="3" t="s">
        <v>21</v>
      </c>
      <c r="Q10" s="3">
        <f t="shared" si="0"/>
        <v>9</v>
      </c>
      <c r="R10" s="7">
        <f t="shared" si="1"/>
        <v>25</v>
      </c>
    </row>
    <row r="11" spans="1:18" x14ac:dyDescent="0.3">
      <c r="A11" s="3" t="s">
        <v>29</v>
      </c>
      <c r="B11" s="8">
        <f>25*5+52.98</f>
        <v>177.98</v>
      </c>
      <c r="C11" s="3" t="s">
        <v>23</v>
      </c>
      <c r="D11" s="3" t="s">
        <v>21</v>
      </c>
      <c r="E11" s="3" t="s">
        <v>23</v>
      </c>
      <c r="F11" s="3" t="s">
        <v>21</v>
      </c>
      <c r="G11" s="3" t="s">
        <v>23</v>
      </c>
      <c r="H11" s="3" t="s">
        <v>21</v>
      </c>
      <c r="I11" s="3" t="s">
        <v>21</v>
      </c>
      <c r="J11" s="3" t="s">
        <v>21</v>
      </c>
      <c r="K11" s="3" t="s">
        <v>21</v>
      </c>
      <c r="L11" s="3" t="s">
        <v>23</v>
      </c>
      <c r="M11" s="3" t="s">
        <v>21</v>
      </c>
      <c r="N11" s="3" t="s">
        <v>21</v>
      </c>
      <c r="O11" s="3" t="s">
        <v>23</v>
      </c>
      <c r="P11" s="3" t="s">
        <v>21</v>
      </c>
      <c r="Q11" s="3">
        <f t="shared" si="0"/>
        <v>9</v>
      </c>
      <c r="R11" s="7">
        <f t="shared" si="1"/>
        <v>19.775555555555556</v>
      </c>
    </row>
    <row r="12" spans="1:18" x14ac:dyDescent="0.3">
      <c r="A12" s="3" t="s">
        <v>30</v>
      </c>
      <c r="B12" s="8">
        <f>40.74+29.89</f>
        <v>70.63</v>
      </c>
      <c r="C12" s="3" t="s">
        <v>21</v>
      </c>
      <c r="D12" s="3" t="s">
        <v>21</v>
      </c>
      <c r="E12" s="3" t="s">
        <v>21</v>
      </c>
      <c r="F12" s="3" t="s">
        <v>21</v>
      </c>
      <c r="G12" s="3" t="s">
        <v>21</v>
      </c>
      <c r="H12" s="3" t="s">
        <v>21</v>
      </c>
      <c r="I12" s="3" t="s">
        <v>21</v>
      </c>
      <c r="J12" s="3" t="s">
        <v>21</v>
      </c>
      <c r="K12" s="3" t="s">
        <v>21</v>
      </c>
      <c r="L12" s="3" t="s">
        <v>21</v>
      </c>
      <c r="M12" s="3" t="s">
        <v>21</v>
      </c>
      <c r="N12" s="3" t="s">
        <v>21</v>
      </c>
      <c r="O12" s="3" t="s">
        <v>21</v>
      </c>
      <c r="P12" s="3" t="s">
        <v>21</v>
      </c>
      <c r="Q12" s="3">
        <f t="shared" si="0"/>
        <v>14</v>
      </c>
      <c r="R12" s="7">
        <f t="shared" si="1"/>
        <v>5.0449999999999999</v>
      </c>
    </row>
    <row r="13" spans="1:18" x14ac:dyDescent="0.3">
      <c r="A13" s="3" t="s">
        <v>31</v>
      </c>
      <c r="B13" s="8">
        <f>(4.8+48+2.66+2.66)*106.875%</f>
        <v>62.115749999999991</v>
      </c>
      <c r="C13" s="3" t="s">
        <v>23</v>
      </c>
      <c r="D13" s="3" t="s">
        <v>21</v>
      </c>
      <c r="E13" s="3" t="s">
        <v>21</v>
      </c>
      <c r="F13" s="3" t="s">
        <v>23</v>
      </c>
      <c r="G13" s="3" t="s">
        <v>23</v>
      </c>
      <c r="H13" s="3" t="s">
        <v>21</v>
      </c>
      <c r="I13" s="3" t="s">
        <v>21</v>
      </c>
      <c r="J13" s="3" t="s">
        <v>23</v>
      </c>
      <c r="K13" s="3" t="s">
        <v>21</v>
      </c>
      <c r="L13" s="3" t="s">
        <v>23</v>
      </c>
      <c r="M13" s="3" t="s">
        <v>21</v>
      </c>
      <c r="N13" s="3" t="s">
        <v>21</v>
      </c>
      <c r="O13" s="3" t="s">
        <v>21</v>
      </c>
      <c r="P13" s="3" t="s">
        <v>21</v>
      </c>
      <c r="Q13" s="3">
        <f t="shared" si="0"/>
        <v>9</v>
      </c>
      <c r="R13" s="7">
        <f t="shared" si="1"/>
        <v>6.9017499999999989</v>
      </c>
    </row>
    <row r="14" spans="1:18" x14ac:dyDescent="0.3">
      <c r="A14" s="3" t="s">
        <v>32</v>
      </c>
      <c r="B14" s="8">
        <v>24</v>
      </c>
      <c r="C14" s="3" t="s">
        <v>21</v>
      </c>
      <c r="D14" s="3" t="s">
        <v>21</v>
      </c>
      <c r="E14" s="3" t="s">
        <v>21</v>
      </c>
      <c r="F14" s="3" t="s">
        <v>21</v>
      </c>
      <c r="G14" s="3" t="s">
        <v>21</v>
      </c>
      <c r="H14" s="3" t="s">
        <v>21</v>
      </c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3" t="s">
        <v>21</v>
      </c>
      <c r="O14" s="3" t="s">
        <v>21</v>
      </c>
      <c r="P14" s="3" t="s">
        <v>21</v>
      </c>
      <c r="Q14" s="3">
        <f t="shared" si="0"/>
        <v>14</v>
      </c>
      <c r="R14" s="7">
        <f t="shared" si="1"/>
        <v>1.7142857142857142</v>
      </c>
    </row>
    <row r="16" spans="1:18" ht="19.5" thickBot="1" x14ac:dyDescent="0.35">
      <c r="A16" s="3" t="s">
        <v>33</v>
      </c>
      <c r="B16" s="9">
        <f>SUM(B4:B15)</f>
        <v>1136.2257500000001</v>
      </c>
      <c r="C16" s="10">
        <f ca="1">SUMIF(C4:C14,"YES",$R$4:$R$13)</f>
        <v>52.991803196803197</v>
      </c>
      <c r="D16" s="10">
        <f t="shared" ref="D16:P16" ca="1" si="2">SUMIF(D4:D14,"YES",$R$4:$R$13)</f>
        <v>94.669108752358738</v>
      </c>
      <c r="E16" s="10">
        <f t="shared" ca="1" si="2"/>
        <v>59.893553196803197</v>
      </c>
      <c r="F16" s="10">
        <f t="shared" ca="1" si="2"/>
        <v>97.767358752358746</v>
      </c>
      <c r="G16" s="10">
        <f t="shared" ca="1" si="2"/>
        <v>52.991803196803197</v>
      </c>
      <c r="H16" s="10">
        <f t="shared" ca="1" si="2"/>
        <v>91.032745115995112</v>
      </c>
      <c r="I16" s="10">
        <f t="shared" ca="1" si="2"/>
        <v>84.822954906204899</v>
      </c>
      <c r="J16" s="10">
        <f t="shared" ca="1" si="2"/>
        <v>97.767358752358746</v>
      </c>
      <c r="K16" s="10">
        <f t="shared" ca="1" si="2"/>
        <v>104.66910875235874</v>
      </c>
      <c r="L16" s="10">
        <f t="shared" ca="1" si="2"/>
        <v>39.355439560439564</v>
      </c>
      <c r="M16" s="10">
        <f t="shared" ca="1" si="2"/>
        <v>104.66910875235874</v>
      </c>
      <c r="N16" s="10">
        <f t="shared" ca="1" si="2"/>
        <v>91.032745115995112</v>
      </c>
      <c r="O16" s="10">
        <f t="shared" ca="1" si="2"/>
        <v>59.893553196803197</v>
      </c>
      <c r="P16" s="10">
        <f t="shared" ca="1" si="2"/>
        <v>104.66910875235874</v>
      </c>
      <c r="Q16" s="7">
        <f ca="1">SUM(C16:P16)</f>
        <v>1136.2257500000001</v>
      </c>
    </row>
    <row r="17" spans="1:17" ht="19.5" thickTop="1" x14ac:dyDescent="0.3">
      <c r="A17" s="3" t="s">
        <v>34</v>
      </c>
      <c r="C17" s="11">
        <f ca="1">C2-C16</f>
        <v>47.008196803196803</v>
      </c>
      <c r="D17" s="11">
        <f t="shared" ref="D17:Q17" ca="1" si="3">D2-D16</f>
        <v>5.3308912476412615</v>
      </c>
      <c r="E17" s="11">
        <f t="shared" ca="1" si="3"/>
        <v>40.106446803196803</v>
      </c>
      <c r="F17" s="11">
        <f t="shared" ca="1" si="3"/>
        <v>2.2326412476412543</v>
      </c>
      <c r="G17" s="11">
        <f t="shared" ca="1" si="3"/>
        <v>47.008196803196803</v>
      </c>
      <c r="H17" s="11">
        <f t="shared" ca="1" si="3"/>
        <v>8.9672548840048876</v>
      </c>
      <c r="I17" s="11">
        <f t="shared" ca="1" si="3"/>
        <v>15.177045093795101</v>
      </c>
      <c r="J17" s="11">
        <f t="shared" ca="1" si="3"/>
        <v>2.2326412476412543</v>
      </c>
      <c r="K17" s="11">
        <f t="shared" ca="1" si="3"/>
        <v>20.330891247641262</v>
      </c>
      <c r="L17" s="11">
        <f t="shared" ca="1" si="3"/>
        <v>90.644560439560436</v>
      </c>
      <c r="M17" s="11">
        <f t="shared" ca="1" si="3"/>
        <v>-4.6691087523587385</v>
      </c>
      <c r="N17" s="11">
        <f t="shared" ca="1" si="3"/>
        <v>8.9672548840048876</v>
      </c>
      <c r="O17" s="11">
        <f t="shared" ca="1" si="3"/>
        <v>-9.8935531968031967</v>
      </c>
      <c r="P17" s="11">
        <f t="shared" ca="1" si="3"/>
        <v>-4.6691087523587385</v>
      </c>
      <c r="Q17" s="11">
        <f t="shared" ca="1" si="3"/>
        <v>268.77424999999994</v>
      </c>
    </row>
    <row r="18" spans="1:17" x14ac:dyDescent="0.3">
      <c r="A18" s="3" t="s">
        <v>35</v>
      </c>
      <c r="C18" s="7">
        <f ca="1">SUM(C16:C17)</f>
        <v>100</v>
      </c>
      <c r="D18" s="7">
        <f t="shared" ref="D18:Q18" ca="1" si="4">SUM(D16:D17)</f>
        <v>100</v>
      </c>
      <c r="E18" s="7">
        <f t="shared" ca="1" si="4"/>
        <v>100</v>
      </c>
      <c r="F18" s="7">
        <f t="shared" ca="1" si="4"/>
        <v>100</v>
      </c>
      <c r="G18" s="7">
        <f t="shared" ca="1" si="4"/>
        <v>100</v>
      </c>
      <c r="H18" s="7">
        <f t="shared" ca="1" si="4"/>
        <v>100</v>
      </c>
      <c r="I18" s="7">
        <f t="shared" ca="1" si="4"/>
        <v>100</v>
      </c>
      <c r="J18" s="7">
        <f t="shared" ca="1" si="4"/>
        <v>100</v>
      </c>
      <c r="K18" s="7">
        <f t="shared" ca="1" si="4"/>
        <v>125</v>
      </c>
      <c r="L18" s="7">
        <f t="shared" ca="1" si="4"/>
        <v>130</v>
      </c>
      <c r="M18" s="7">
        <f t="shared" ca="1" si="4"/>
        <v>100</v>
      </c>
      <c r="N18" s="7">
        <f t="shared" ca="1" si="4"/>
        <v>100</v>
      </c>
      <c r="O18" s="7">
        <f t="shared" ca="1" si="4"/>
        <v>50</v>
      </c>
      <c r="P18" s="7">
        <f t="shared" ca="1" si="4"/>
        <v>100</v>
      </c>
      <c r="Q18" s="7">
        <f t="shared" ca="1" si="4"/>
        <v>1405</v>
      </c>
    </row>
    <row r="31" spans="1:17" hidden="1" x14ac:dyDescent="0.3"/>
    <row r="32" spans="1:17" hidden="1" x14ac:dyDescent="0.3"/>
  </sheetData>
  <printOptions horizontalCentered="1" verticalCentered="1" gridLines="1"/>
  <pageMargins left="0.75" right="0.75" top="1" bottom="1" header="0.5" footer="0.5"/>
  <pageSetup scale="55" orientation="landscape" horizontalDpi="4294967293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 (2)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2012-10-15T18:36:17Z</dcterms:created>
  <dcterms:modified xsi:type="dcterms:W3CDTF">2012-10-15T18:40:05Z</dcterms:modified>
</cp:coreProperties>
</file>